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H:\HOTY\HOTY2023\配布資料\"/>
    </mc:Choice>
  </mc:AlternateContent>
  <xr:revisionPtr revIDLastSave="0" documentId="13_ncr:1_{D162CD72-E88D-4356-85B2-D509E705B993}" xr6:coauthVersionLast="47" xr6:coauthVersionMax="47" xr10:uidLastSave="{00000000-0000-0000-0000-000000000000}"/>
  <bookViews>
    <workbookView xWindow="435" yWindow="0" windowWidth="22005" windowHeight="15525" xr2:uid="{00000000-000D-0000-FFFF-FFFF00000000}"/>
  </bookViews>
  <sheets>
    <sheet name="基本情報" sheetId="6" r:id="rId1"/>
    <sheet name="シリーズ1概要" sheetId="1" r:id="rId2"/>
    <sheet name="シリーズ2概要" sheetId="11" r:id="rId3"/>
    <sheet name="シリーズ3概要" sheetId="12" r:id="rId4"/>
    <sheet name="List" sheetId="2" state="hidden" r:id="rId5"/>
    <sheet name="Check" sheetId="13" state="hidden" r:id="rId6"/>
  </sheets>
  <definedNames>
    <definedName name="FF暖房機">List!$F$3:$F$10</definedName>
    <definedName name="_xlnm.Print_Area" localSheetId="1">シリーズ1概要!$A$1:$T$45</definedName>
    <definedName name="_xlnm.Print_Area" localSheetId="2">シリーズ2概要!$A$1:$T$45</definedName>
    <definedName name="_xlnm.Print_Area" localSheetId="3">シリーズ3概要!$A$1:$T$45</definedName>
    <definedName name="_xlnm.Print_Area" localSheetId="0">基本情報!$A$1:$M$46</definedName>
    <definedName name="エアコン付温水床暖房">List!$J$3:$J$11</definedName>
    <definedName name="その他">List!$K$3:$K$11</definedName>
    <definedName name="ダクト式セントラル空調機">List!$D$3:$D$10</definedName>
    <definedName name="ダクト式第一種">List!$S$3:$S$4</definedName>
    <definedName name="ダクト式第二・三種">List!$T$3:$T$4</definedName>
    <definedName name="パネルラジエータ―">List!$G$3:$G$11</definedName>
    <definedName name="ファンコンベクタ―">List!$I$3:$I$11</definedName>
    <definedName name="ルームエアコン">List!$E$3:$E$10</definedName>
    <definedName name="温水床暖房">List!$H$3:$H$11</definedName>
    <definedName name="温水熱源">List!$D$2:$L$2</definedName>
    <definedName name="換気方式">List!$P$2:$P$5</definedName>
    <definedName name="換気方式2">List!$S$2:$V$2</definedName>
    <definedName name="給湯熱源">List!$Q$2:$Q$9</definedName>
    <definedName name="居室のみ暖房">List!$A$3:$A$10</definedName>
    <definedName name="居室のみ冷房">List!$M$3:$M$4</definedName>
    <definedName name="住戸全体暖房">List!$B$3:$B$10</definedName>
    <definedName name="住戸全体冷房">List!$N$3</definedName>
    <definedName name="設置しない">List!$L$3:$L$10</definedName>
    <definedName name="暖房設置しない">List!$C$3:$C$10</definedName>
    <definedName name="暖房方式">List!$A$2:$C$2</definedName>
    <definedName name="壁付け式第一種">List!$U$3:$U$4</definedName>
    <definedName name="壁付け式第二・三種">List!$V$3:$V$4</definedName>
    <definedName name="冷房設置しない">List!$O$3</definedName>
    <definedName name="冷房方式">List!$M$2:$O$2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64" i="6" l="1"/>
  <c r="D62" i="6"/>
  <c r="D60" i="6"/>
  <c r="D53" i="6"/>
  <c r="D52" i="6"/>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78" i="11"/>
  <c r="D77" i="11"/>
  <c r="D76" i="11"/>
  <c r="D75" i="11"/>
  <c r="D74" i="11"/>
  <c r="D73" i="11"/>
  <c r="D72" i="11"/>
  <c r="D71" i="11"/>
  <c r="D70" i="11"/>
  <c r="D69" i="11"/>
  <c r="D68" i="11"/>
  <c r="D67" i="11"/>
  <c r="D66" i="11"/>
  <c r="D65" i="11"/>
  <c r="D64" i="11"/>
  <c r="D63" i="11"/>
  <c r="D62" i="11"/>
  <c r="D61" i="11"/>
  <c r="D60" i="11"/>
  <c r="D59" i="11"/>
  <c r="D58" i="11"/>
  <c r="D57" i="11"/>
  <c r="D56" i="11"/>
  <c r="D55" i="11"/>
  <c r="D54" i="11"/>
  <c r="D53" i="11"/>
  <c r="D52" i="11"/>
  <c r="D51" i="11"/>
  <c r="D50" i="11"/>
  <c r="D49" i="11"/>
  <c r="D48" i="11"/>
  <c r="D47" i="11"/>
  <c r="D62" i="1"/>
  <c r="D61" i="1"/>
  <c r="D60" i="1"/>
  <c r="D59" i="1"/>
  <c r="D58" i="1"/>
  <c r="D57" i="1"/>
  <c r="D56" i="1"/>
  <c r="D55" i="1"/>
  <c r="D63" i="6"/>
  <c r="D61" i="6"/>
  <c r="D59" i="6"/>
  <c r="D54" i="1"/>
  <c r="D53" i="1"/>
  <c r="D52" i="1"/>
  <c r="D51" i="1"/>
  <c r="D55" i="6"/>
  <c r="T7" i="12" l="1"/>
  <c r="R7" i="12"/>
  <c r="P7" i="12"/>
  <c r="N7" i="12"/>
  <c r="L7" i="12"/>
  <c r="J7" i="12"/>
  <c r="H7" i="12"/>
  <c r="F7" i="12"/>
  <c r="T7" i="11"/>
  <c r="R7" i="11"/>
  <c r="P7" i="11"/>
  <c r="N7" i="11"/>
  <c r="L7" i="11"/>
  <c r="J7" i="11"/>
  <c r="H7" i="11"/>
  <c r="F7" i="11"/>
  <c r="T7" i="1"/>
  <c r="R7" i="1"/>
  <c r="P7" i="1"/>
  <c r="N7" i="1"/>
  <c r="L7" i="1"/>
  <c r="J7" i="1"/>
  <c r="H7" i="1"/>
  <c r="F7" i="1"/>
  <c r="D47" i="1" l="1"/>
  <c r="R35" i="1"/>
  <c r="D70" i="1" l="1"/>
  <c r="D69" i="1"/>
  <c r="D68" i="1"/>
  <c r="D67" i="1"/>
  <c r="D66" i="1"/>
  <c r="D65" i="1"/>
  <c r="D64" i="1"/>
  <c r="J35" i="1" l="1"/>
  <c r="D63" i="1"/>
  <c r="D54" i="6"/>
  <c r="D51" i="6"/>
  <c r="D78" i="1" l="1"/>
  <c r="D77" i="1"/>
  <c r="D76" i="1"/>
  <c r="D75" i="1"/>
  <c r="D74" i="1"/>
  <c r="D73" i="1"/>
  <c r="D72" i="1"/>
  <c r="D71" i="1"/>
  <c r="D50" i="1"/>
  <c r="D49" i="1"/>
  <c r="D48" i="1"/>
  <c r="B37" i="13" l="1"/>
  <c r="B32" i="13"/>
  <c r="B31" i="13"/>
  <c r="B30" i="13"/>
  <c r="B28" i="13"/>
  <c r="B23" i="13"/>
  <c r="B22" i="13"/>
  <c r="B21" i="13"/>
  <c r="B19" i="13"/>
  <c r="B14" i="13"/>
  <c r="B13" i="13"/>
  <c r="R35" i="12" l="1"/>
  <c r="R35" i="11"/>
  <c r="B24" i="13" l="1"/>
  <c r="B26" i="13"/>
  <c r="B25" i="13"/>
  <c r="B27" i="13"/>
  <c r="B36" i="13"/>
  <c r="B35" i="13"/>
  <c r="B34" i="13"/>
  <c r="B33" i="13"/>
  <c r="B16" i="13"/>
  <c r="B15" i="13"/>
  <c r="B17" i="13"/>
  <c r="B18" i="13"/>
  <c r="F4" i="12"/>
  <c r="F3" i="12"/>
  <c r="F4" i="11"/>
  <c r="F3" i="11"/>
  <c r="J35" i="11" l="1"/>
  <c r="A45" i="11" s="1"/>
  <c r="J35" i="12"/>
  <c r="A45" i="12" s="1"/>
  <c r="F4" i="1"/>
  <c r="F3" i="1"/>
  <c r="I45" i="6" l="1"/>
  <c r="D58" i="6" s="1"/>
  <c r="E45" i="6"/>
  <c r="D56" i="6" s="1"/>
  <c r="G45" i="6"/>
  <c r="D57" i="6" s="1"/>
  <c r="B46" i="6" l="1"/>
  <c r="K45" i="6"/>
  <c r="B12" i="13" l="1"/>
  <c r="A45" i="1"/>
</calcChain>
</file>

<file path=xl/sharedStrings.xml><?xml version="1.0" encoding="utf-8"?>
<sst xmlns="http://schemas.openxmlformats.org/spreadsheetml/2006/main" count="691" uniqueCount="297">
  <si>
    <t>省エネ地域区分</t>
    <rPh sb="0" eb="1">
      <t>ショウ</t>
    </rPh>
    <rPh sb="3" eb="5">
      <t>チイキ</t>
    </rPh>
    <rPh sb="5" eb="7">
      <t>クブン</t>
    </rPh>
    <phoneticPr fontId="1"/>
  </si>
  <si>
    <t>U値（外壁）</t>
    <rPh sb="1" eb="2">
      <t>チ</t>
    </rPh>
    <rPh sb="3" eb="5">
      <t>ガイヘキ</t>
    </rPh>
    <phoneticPr fontId="1"/>
  </si>
  <si>
    <t>U値（窓）</t>
    <rPh sb="1" eb="2">
      <t>チ</t>
    </rPh>
    <rPh sb="3" eb="4">
      <t>マド</t>
    </rPh>
    <phoneticPr fontId="1"/>
  </si>
  <si>
    <t>換気設備</t>
    <rPh sb="0" eb="2">
      <t>カンキ</t>
    </rPh>
    <rPh sb="2" eb="4">
      <t>セツビ</t>
    </rPh>
    <phoneticPr fontId="1"/>
  </si>
  <si>
    <t>給湯設備（熱源機）</t>
    <rPh sb="0" eb="2">
      <t>キュウトウ</t>
    </rPh>
    <rPh sb="2" eb="4">
      <t>セツビ</t>
    </rPh>
    <rPh sb="5" eb="7">
      <t>ネツゲン</t>
    </rPh>
    <rPh sb="7" eb="8">
      <t>キ</t>
    </rPh>
    <phoneticPr fontId="1"/>
  </si>
  <si>
    <t>A外皮性能</t>
    <rPh sb="1" eb="3">
      <t>ガイヒ</t>
    </rPh>
    <rPh sb="3" eb="5">
      <t>セイノウ</t>
    </rPh>
    <phoneticPr fontId="1"/>
  </si>
  <si>
    <t>B一次エネ性能</t>
    <rPh sb="1" eb="3">
      <t>イチジ</t>
    </rPh>
    <rPh sb="5" eb="7">
      <t>セイノウ</t>
    </rPh>
    <phoneticPr fontId="1"/>
  </si>
  <si>
    <t>C普及度</t>
    <rPh sb="1" eb="4">
      <t>フキュウド</t>
    </rPh>
    <phoneticPr fontId="1"/>
  </si>
  <si>
    <t>▲</t>
    <phoneticPr fontId="1"/>
  </si>
  <si>
    <t>U値（屋根または天井）</t>
    <rPh sb="1" eb="2">
      <t>チ</t>
    </rPh>
    <rPh sb="3" eb="5">
      <t>ヤネ</t>
    </rPh>
    <rPh sb="8" eb="10">
      <t>テンジョウ</t>
    </rPh>
    <phoneticPr fontId="1"/>
  </si>
  <si>
    <r>
      <t>U</t>
    </r>
    <r>
      <rPr>
        <b/>
        <vertAlign val="subscript"/>
        <sz val="10"/>
        <color theme="1"/>
        <rFont val="メイリオ"/>
        <family val="3"/>
        <charset val="128"/>
      </rPr>
      <t>A</t>
    </r>
    <r>
      <rPr>
        <b/>
        <sz val="10"/>
        <color theme="1"/>
        <rFont val="メイリオ"/>
        <family val="3"/>
        <charset val="128"/>
      </rPr>
      <t>値（住宅全体）[W/m</t>
    </r>
    <r>
      <rPr>
        <b/>
        <vertAlign val="superscript"/>
        <sz val="10"/>
        <color theme="1"/>
        <rFont val="メイリオ"/>
        <family val="3"/>
        <charset val="128"/>
      </rPr>
      <t>2</t>
    </r>
    <r>
      <rPr>
        <b/>
        <sz val="10"/>
        <color theme="1"/>
        <rFont val="メイリオ"/>
        <family val="3"/>
        <charset val="128"/>
      </rPr>
      <t>K]</t>
    </r>
    <rPh sb="2" eb="3">
      <t>チ</t>
    </rPh>
    <rPh sb="4" eb="6">
      <t>ジュウタク</t>
    </rPh>
    <rPh sb="6" eb="8">
      <t>ゼンタイ</t>
    </rPh>
    <phoneticPr fontId="1"/>
  </si>
  <si>
    <r>
      <t>η</t>
    </r>
    <r>
      <rPr>
        <b/>
        <vertAlign val="subscript"/>
        <sz val="10"/>
        <color theme="1"/>
        <rFont val="メイリオ"/>
        <family val="3"/>
        <charset val="128"/>
      </rPr>
      <t>AH</t>
    </r>
    <r>
      <rPr>
        <b/>
        <sz val="10"/>
        <color theme="1"/>
        <rFont val="メイリオ"/>
        <family val="3"/>
        <charset val="128"/>
      </rPr>
      <t>値（住宅全体）</t>
    </r>
    <rPh sb="3" eb="4">
      <t>チ</t>
    </rPh>
    <rPh sb="5" eb="7">
      <t>ジュウタク</t>
    </rPh>
    <rPh sb="7" eb="9">
      <t>ゼンタイ</t>
    </rPh>
    <phoneticPr fontId="1"/>
  </si>
  <si>
    <r>
      <t>η</t>
    </r>
    <r>
      <rPr>
        <b/>
        <vertAlign val="subscript"/>
        <sz val="10"/>
        <color theme="1"/>
        <rFont val="メイリオ"/>
        <family val="3"/>
        <charset val="128"/>
      </rPr>
      <t>AC</t>
    </r>
    <r>
      <rPr>
        <b/>
        <sz val="10"/>
        <color theme="1"/>
        <rFont val="メイリオ"/>
        <family val="3"/>
        <charset val="128"/>
      </rPr>
      <t>値（住宅全体）</t>
    </r>
    <rPh sb="3" eb="4">
      <t>チ</t>
    </rPh>
    <rPh sb="5" eb="7">
      <t>ジュウタク</t>
    </rPh>
    <rPh sb="7" eb="9">
      <t>ゼンタイ</t>
    </rPh>
    <phoneticPr fontId="1"/>
  </si>
  <si>
    <t>暖房方式</t>
    <rPh sb="0" eb="2">
      <t>ダンボウ</t>
    </rPh>
    <rPh sb="2" eb="4">
      <t>ホウシキ</t>
    </rPh>
    <phoneticPr fontId="1"/>
  </si>
  <si>
    <t>ダクト式セントラル空調機</t>
    <rPh sb="3" eb="4">
      <t>シキ</t>
    </rPh>
    <rPh sb="9" eb="11">
      <t>クウチョウ</t>
    </rPh>
    <rPh sb="11" eb="12">
      <t>キ</t>
    </rPh>
    <phoneticPr fontId="1"/>
  </si>
  <si>
    <t>ルームエアコン</t>
    <phoneticPr fontId="1"/>
  </si>
  <si>
    <t>FF暖房機</t>
    <rPh sb="2" eb="5">
      <t>ダンボウキ</t>
    </rPh>
    <phoneticPr fontId="1"/>
  </si>
  <si>
    <t>パネルラジエータ―</t>
    <phoneticPr fontId="1"/>
  </si>
  <si>
    <t>温水床暖房</t>
    <rPh sb="0" eb="2">
      <t>オンスイ</t>
    </rPh>
    <rPh sb="2" eb="3">
      <t>ユカ</t>
    </rPh>
    <rPh sb="3" eb="5">
      <t>ダンボウ</t>
    </rPh>
    <phoneticPr fontId="1"/>
  </si>
  <si>
    <t>ファンコンベクタ―</t>
    <phoneticPr fontId="1"/>
  </si>
  <si>
    <t>その他</t>
    <rPh sb="2" eb="3">
      <t>タ</t>
    </rPh>
    <phoneticPr fontId="1"/>
  </si>
  <si>
    <t>設置しない</t>
    <rPh sb="0" eb="2">
      <t>セッチ</t>
    </rPh>
    <phoneticPr fontId="1"/>
  </si>
  <si>
    <t>冷房方式</t>
    <rPh sb="0" eb="2">
      <t>レイボウ</t>
    </rPh>
    <rPh sb="2" eb="4">
      <t>ホウシキ</t>
    </rPh>
    <phoneticPr fontId="1"/>
  </si>
  <si>
    <t>エアコン付温水床暖房</t>
    <rPh sb="4" eb="5">
      <t>ツ</t>
    </rPh>
    <rPh sb="5" eb="7">
      <t>オンスイ</t>
    </rPh>
    <rPh sb="7" eb="8">
      <t>ユカ</t>
    </rPh>
    <rPh sb="8" eb="10">
      <t>ダンボウ</t>
    </rPh>
    <phoneticPr fontId="1"/>
  </si>
  <si>
    <t>暖房方式</t>
    <rPh sb="0" eb="2">
      <t>ダンボウ</t>
    </rPh>
    <rPh sb="2" eb="4">
      <t>ホウシキ</t>
    </rPh>
    <phoneticPr fontId="1"/>
  </si>
  <si>
    <t>冷房方式</t>
    <rPh sb="0" eb="2">
      <t>レイボウ</t>
    </rPh>
    <rPh sb="2" eb="4">
      <t>ホウシキ</t>
    </rPh>
    <phoneticPr fontId="1"/>
  </si>
  <si>
    <t>居室のみ暖房</t>
    <rPh sb="0" eb="2">
      <t>キョシツ</t>
    </rPh>
    <rPh sb="4" eb="6">
      <t>ダンボウ</t>
    </rPh>
    <phoneticPr fontId="1"/>
  </si>
  <si>
    <t>住戸全体暖房</t>
    <rPh sb="0" eb="1">
      <t>ジュウ</t>
    </rPh>
    <rPh sb="1" eb="2">
      <t>コ</t>
    </rPh>
    <rPh sb="2" eb="4">
      <t>ゼンタイ</t>
    </rPh>
    <rPh sb="4" eb="6">
      <t>ダンボウ</t>
    </rPh>
    <phoneticPr fontId="1"/>
  </si>
  <si>
    <t>暖房設置しない</t>
    <rPh sb="0" eb="2">
      <t>ダンボウ</t>
    </rPh>
    <rPh sb="2" eb="4">
      <t>セッチ</t>
    </rPh>
    <phoneticPr fontId="1"/>
  </si>
  <si>
    <t>居室のみ冷房</t>
    <rPh sb="0" eb="2">
      <t>キョシツ</t>
    </rPh>
    <rPh sb="4" eb="6">
      <t>レイボウ</t>
    </rPh>
    <phoneticPr fontId="1"/>
  </si>
  <si>
    <t>住戸全体冷房</t>
    <rPh sb="0" eb="1">
      <t>ジュウ</t>
    </rPh>
    <rPh sb="1" eb="2">
      <t>コ</t>
    </rPh>
    <rPh sb="2" eb="4">
      <t>ゼンタイ</t>
    </rPh>
    <rPh sb="4" eb="6">
      <t>レイボウ</t>
    </rPh>
    <phoneticPr fontId="1"/>
  </si>
  <si>
    <t>冷房設置しない</t>
    <rPh sb="0" eb="2">
      <t>レイボウ</t>
    </rPh>
    <rPh sb="2" eb="4">
      <t>セッチ</t>
    </rPh>
    <phoneticPr fontId="1"/>
  </si>
  <si>
    <t>換気方式</t>
    <rPh sb="0" eb="2">
      <t>カンキ</t>
    </rPh>
    <rPh sb="2" eb="4">
      <t>ホウシキ</t>
    </rPh>
    <phoneticPr fontId="1"/>
  </si>
  <si>
    <t>ダクト式第一種</t>
    <rPh sb="3" eb="4">
      <t>シキ</t>
    </rPh>
    <rPh sb="4" eb="5">
      <t>ダイ</t>
    </rPh>
    <rPh sb="5" eb="7">
      <t>イッシュ</t>
    </rPh>
    <phoneticPr fontId="1"/>
  </si>
  <si>
    <t>ダクト式第二・三種</t>
    <rPh sb="3" eb="4">
      <t>シキ</t>
    </rPh>
    <rPh sb="4" eb="5">
      <t>ダイ</t>
    </rPh>
    <rPh sb="5" eb="6">
      <t>ニ</t>
    </rPh>
    <rPh sb="7" eb="9">
      <t>サンシュ</t>
    </rPh>
    <phoneticPr fontId="1"/>
  </si>
  <si>
    <t>壁付け式第一種</t>
    <rPh sb="0" eb="1">
      <t>カベ</t>
    </rPh>
    <rPh sb="1" eb="2">
      <t>ツ</t>
    </rPh>
    <rPh sb="3" eb="4">
      <t>シキ</t>
    </rPh>
    <rPh sb="4" eb="5">
      <t>ダイ</t>
    </rPh>
    <rPh sb="5" eb="7">
      <t>イッシュ</t>
    </rPh>
    <phoneticPr fontId="1"/>
  </si>
  <si>
    <t>壁付け式第二・三種</t>
    <rPh sb="0" eb="1">
      <t>カベ</t>
    </rPh>
    <rPh sb="1" eb="2">
      <t>ツ</t>
    </rPh>
    <rPh sb="3" eb="4">
      <t>シキ</t>
    </rPh>
    <rPh sb="4" eb="5">
      <t>ダイ</t>
    </rPh>
    <rPh sb="5" eb="6">
      <t>ニ</t>
    </rPh>
    <rPh sb="7" eb="9">
      <t>サンシュ</t>
    </rPh>
    <phoneticPr fontId="1"/>
  </si>
  <si>
    <t>温水熱源</t>
    <rPh sb="0" eb="2">
      <t>オンスイ</t>
    </rPh>
    <rPh sb="2" eb="4">
      <t>ネツゲン</t>
    </rPh>
    <phoneticPr fontId="1"/>
  </si>
  <si>
    <t>石油従来型</t>
    <rPh sb="0" eb="2">
      <t>セキユ</t>
    </rPh>
    <rPh sb="2" eb="5">
      <t>ジュウライガタ</t>
    </rPh>
    <phoneticPr fontId="1"/>
  </si>
  <si>
    <t>石油潜熱回収型</t>
    <rPh sb="0" eb="2">
      <t>セキユ</t>
    </rPh>
    <rPh sb="2" eb="3">
      <t>セン</t>
    </rPh>
    <rPh sb="3" eb="4">
      <t>ネツ</t>
    </rPh>
    <rPh sb="4" eb="7">
      <t>カイシュウガタ</t>
    </rPh>
    <phoneticPr fontId="1"/>
  </si>
  <si>
    <t>ガス従来型</t>
    <rPh sb="2" eb="5">
      <t>ジュウライガタ</t>
    </rPh>
    <phoneticPr fontId="1"/>
  </si>
  <si>
    <t>ガス潜熱回収型</t>
    <rPh sb="2" eb="3">
      <t>セン</t>
    </rPh>
    <rPh sb="3" eb="4">
      <t>ネツ</t>
    </rPh>
    <rPh sb="4" eb="7">
      <t>カイシュウガタ</t>
    </rPh>
    <phoneticPr fontId="1"/>
  </si>
  <si>
    <t>電気ヒートポンプ</t>
    <rPh sb="0" eb="2">
      <t>デンキ</t>
    </rPh>
    <phoneticPr fontId="1"/>
  </si>
  <si>
    <t>コージェネレーション</t>
    <phoneticPr fontId="1"/>
  </si>
  <si>
    <t>給湯熱源</t>
    <rPh sb="0" eb="2">
      <t>キュウトウ</t>
    </rPh>
    <rPh sb="2" eb="4">
      <t>ネツゲン</t>
    </rPh>
    <phoneticPr fontId="1"/>
  </si>
  <si>
    <t>発電設備（太陽光採用時の容量[kW]）</t>
    <rPh sb="0" eb="2">
      <t>ハツデン</t>
    </rPh>
    <rPh sb="2" eb="4">
      <t>セツビ</t>
    </rPh>
    <rPh sb="5" eb="8">
      <t>タイヨウコウ</t>
    </rPh>
    <rPh sb="8" eb="10">
      <t>サイヨウ</t>
    </rPh>
    <rPh sb="10" eb="11">
      <t>ジ</t>
    </rPh>
    <rPh sb="12" eb="14">
      <t>ヨウリョウ</t>
    </rPh>
    <phoneticPr fontId="1"/>
  </si>
  <si>
    <t>応募シリーズ名</t>
    <rPh sb="0" eb="2">
      <t>オウボ</t>
    </rPh>
    <rPh sb="6" eb="7">
      <t>メイ</t>
    </rPh>
    <phoneticPr fontId="1"/>
  </si>
  <si>
    <t>応募する（○）・しない（-）</t>
    <rPh sb="0" eb="2">
      <t>オウボ</t>
    </rPh>
    <phoneticPr fontId="1"/>
  </si>
  <si>
    <t>　暖房設備（全体/主たる居室）</t>
    <rPh sb="1" eb="3">
      <t>ダンボウ</t>
    </rPh>
    <rPh sb="3" eb="5">
      <t>セツビ</t>
    </rPh>
    <rPh sb="6" eb="8">
      <t>ゼンタイ</t>
    </rPh>
    <rPh sb="9" eb="10">
      <t>シュ</t>
    </rPh>
    <rPh sb="12" eb="14">
      <t>キョシツ</t>
    </rPh>
    <phoneticPr fontId="1"/>
  </si>
  <si>
    <t>　暖房熱源（温水暖房の場合）</t>
    <rPh sb="1" eb="3">
      <t>ダンボウ</t>
    </rPh>
    <rPh sb="3" eb="5">
      <t>ネツゲン</t>
    </rPh>
    <rPh sb="6" eb="8">
      <t>オンスイ</t>
    </rPh>
    <rPh sb="8" eb="10">
      <t>ダンボウ</t>
    </rPh>
    <rPh sb="11" eb="13">
      <t>バアイ</t>
    </rPh>
    <phoneticPr fontId="1"/>
  </si>
  <si>
    <t>　冷房設備（全体/主たる居室）</t>
    <rPh sb="1" eb="3">
      <t>レイボウ</t>
    </rPh>
    <rPh sb="3" eb="5">
      <t>セツビ</t>
    </rPh>
    <rPh sb="6" eb="8">
      <t>ゼンタイ</t>
    </rPh>
    <rPh sb="9" eb="10">
      <t>シュ</t>
    </rPh>
    <rPh sb="12" eb="14">
      <t>キョシツ</t>
    </rPh>
    <phoneticPr fontId="1"/>
  </si>
  <si>
    <t>　換気設備（熱交換換気）</t>
    <rPh sb="1" eb="3">
      <t>カンキ</t>
    </rPh>
    <rPh sb="3" eb="5">
      <t>セツビ</t>
    </rPh>
    <rPh sb="6" eb="9">
      <t>ネツコウカン</t>
    </rPh>
    <rPh sb="9" eb="11">
      <t>カンキ</t>
    </rPh>
    <phoneticPr fontId="1"/>
  </si>
  <si>
    <t>記入上の注意事項</t>
    <rPh sb="0" eb="2">
      <t>キニュウ</t>
    </rPh>
    <rPh sb="2" eb="3">
      <t>ジョウ</t>
    </rPh>
    <rPh sb="4" eb="6">
      <t>チュウイ</t>
    </rPh>
    <rPh sb="6" eb="8">
      <t>ジコウ</t>
    </rPh>
    <phoneticPr fontId="1"/>
  </si>
  <si>
    <t>住宅シリーズ1</t>
    <rPh sb="0" eb="2">
      <t>ジュウタク</t>
    </rPh>
    <phoneticPr fontId="1"/>
  </si>
  <si>
    <t>シリーズ名</t>
    <rPh sb="4" eb="5">
      <t>メイ</t>
    </rPh>
    <phoneticPr fontId="1"/>
  </si>
  <si>
    <t>住宅シリーズ2</t>
    <rPh sb="0" eb="2">
      <t>ジュウタク</t>
    </rPh>
    <phoneticPr fontId="1"/>
  </si>
  <si>
    <t>住宅シリーズ3</t>
    <rPh sb="0" eb="2">
      <t>ジュウタク</t>
    </rPh>
    <phoneticPr fontId="1"/>
  </si>
  <si>
    <t>よみがな</t>
    <phoneticPr fontId="1"/>
  </si>
  <si>
    <t>ご住所（郵送物送付先）</t>
    <rPh sb="1" eb="3">
      <t>ジュウショ</t>
    </rPh>
    <rPh sb="4" eb="6">
      <t>ユウソウ</t>
    </rPh>
    <rPh sb="6" eb="7">
      <t>ブツ</t>
    </rPh>
    <rPh sb="7" eb="9">
      <t>ソウフ</t>
    </rPh>
    <rPh sb="9" eb="10">
      <t>サキ</t>
    </rPh>
    <phoneticPr fontId="1"/>
  </si>
  <si>
    <t>ご氏名</t>
    <rPh sb="1" eb="3">
      <t>シメイ</t>
    </rPh>
    <phoneticPr fontId="1"/>
  </si>
  <si>
    <t>ご所属</t>
    <rPh sb="1" eb="3">
      <t>ショゾク</t>
    </rPh>
    <phoneticPr fontId="1"/>
  </si>
  <si>
    <t>記入上の注意事項等</t>
    <rPh sb="0" eb="2">
      <t>キニュウ</t>
    </rPh>
    <rPh sb="2" eb="3">
      <t>ジョウ</t>
    </rPh>
    <rPh sb="4" eb="6">
      <t>チュウイ</t>
    </rPh>
    <rPh sb="6" eb="8">
      <t>ジコウ</t>
    </rPh>
    <rPh sb="8" eb="9">
      <t>トウ</t>
    </rPh>
    <phoneticPr fontId="1"/>
  </si>
  <si>
    <t>応募者名（企業名、企業グループ名等）</t>
    <rPh sb="0" eb="3">
      <t>オウボシャ</t>
    </rPh>
    <rPh sb="3" eb="4">
      <t>メイ</t>
    </rPh>
    <rPh sb="5" eb="7">
      <t>キギョウ</t>
    </rPh>
    <rPh sb="7" eb="8">
      <t>メイ</t>
    </rPh>
    <rPh sb="9" eb="11">
      <t>キギョウ</t>
    </rPh>
    <rPh sb="15" eb="16">
      <t>メイ</t>
    </rPh>
    <rPh sb="16" eb="17">
      <t>トウ</t>
    </rPh>
    <phoneticPr fontId="1"/>
  </si>
  <si>
    <t>ヨミガナ</t>
    <phoneticPr fontId="1"/>
  </si>
  <si>
    <t>1地域：</t>
    <rPh sb="1" eb="3">
      <t>チイキ</t>
    </rPh>
    <phoneticPr fontId="1"/>
  </si>
  <si>
    <t>2地域：</t>
    <rPh sb="1" eb="3">
      <t>チイキ</t>
    </rPh>
    <phoneticPr fontId="1"/>
  </si>
  <si>
    <t>3地域：</t>
    <rPh sb="1" eb="3">
      <t>チイキ</t>
    </rPh>
    <phoneticPr fontId="1"/>
  </si>
  <si>
    <t>4地域：</t>
    <rPh sb="1" eb="3">
      <t>チイキ</t>
    </rPh>
    <phoneticPr fontId="1"/>
  </si>
  <si>
    <t>5地域：</t>
    <rPh sb="1" eb="3">
      <t>チイキ</t>
    </rPh>
    <phoneticPr fontId="1"/>
  </si>
  <si>
    <t>6地域：</t>
    <rPh sb="1" eb="3">
      <t>チイキ</t>
    </rPh>
    <phoneticPr fontId="1"/>
  </si>
  <si>
    <t>7地域：</t>
    <rPh sb="1" eb="3">
      <t>チイキ</t>
    </rPh>
    <phoneticPr fontId="1"/>
  </si>
  <si>
    <t>8地域：</t>
    <rPh sb="1" eb="3">
      <t>チイキ</t>
    </rPh>
    <phoneticPr fontId="1"/>
  </si>
  <si>
    <t>応募地域（省エネ地域区分）</t>
    <rPh sb="0" eb="2">
      <t>オウボ</t>
    </rPh>
    <rPh sb="2" eb="4">
      <t>チイキ</t>
    </rPh>
    <rPh sb="5" eb="6">
      <t>ショウ</t>
    </rPh>
    <rPh sb="8" eb="10">
      <t>チイキ</t>
    </rPh>
    <rPh sb="10" eb="12">
      <t>クブン</t>
    </rPh>
    <phoneticPr fontId="1"/>
  </si>
  <si>
    <t>合計</t>
    <rPh sb="0" eb="2">
      <t>ゴウケイ</t>
    </rPh>
    <phoneticPr fontId="1"/>
  </si>
  <si>
    <t>応募者（企業名、企業グループ名等）</t>
    <rPh sb="0" eb="2">
      <t>オウボ</t>
    </rPh>
    <rPh sb="2" eb="3">
      <t>シャ</t>
    </rPh>
    <rPh sb="4" eb="6">
      <t>キギョウ</t>
    </rPh>
    <rPh sb="6" eb="7">
      <t>メイ</t>
    </rPh>
    <rPh sb="8" eb="10">
      <t>キギョウ</t>
    </rPh>
    <rPh sb="14" eb="15">
      <t>メイ</t>
    </rPh>
    <rPh sb="15" eb="16">
      <t>トウ</t>
    </rPh>
    <phoneticPr fontId="1"/>
  </si>
  <si>
    <t>ご担当者様は、応募内容に関する事務局からの質疑に対応できる方として下さい。</t>
    <rPh sb="1" eb="4">
      <t>タントウシャ</t>
    </rPh>
    <rPh sb="4" eb="5">
      <t>サマ</t>
    </rPh>
    <rPh sb="7" eb="9">
      <t>オウボ</t>
    </rPh>
    <rPh sb="9" eb="11">
      <t>ナイヨウ</t>
    </rPh>
    <rPh sb="12" eb="13">
      <t>カン</t>
    </rPh>
    <rPh sb="15" eb="18">
      <t>ジムキョク</t>
    </rPh>
    <rPh sb="21" eb="23">
      <t>シツギ</t>
    </rPh>
    <rPh sb="24" eb="26">
      <t>タイオウ</t>
    </rPh>
    <rPh sb="29" eb="30">
      <t>カタ</t>
    </rPh>
    <rPh sb="33" eb="34">
      <t>クダ</t>
    </rPh>
    <phoneticPr fontId="1"/>
  </si>
  <si>
    <t>シリーズ名は誤りが無いようにご注意下さい。また、必ず読み方を入力して下さい。</t>
    <rPh sb="4" eb="5">
      <t>メイ</t>
    </rPh>
    <rPh sb="6" eb="7">
      <t>アヤマ</t>
    </rPh>
    <rPh sb="9" eb="10">
      <t>ナ</t>
    </rPh>
    <rPh sb="15" eb="17">
      <t>チュウイ</t>
    </rPh>
    <rPh sb="17" eb="18">
      <t>クダ</t>
    </rPh>
    <rPh sb="24" eb="25">
      <t>カナラ</t>
    </rPh>
    <rPh sb="26" eb="27">
      <t>ヨ</t>
    </rPh>
    <rPh sb="28" eb="29">
      <t>カタ</t>
    </rPh>
    <rPh sb="30" eb="32">
      <t>ニュウリョク</t>
    </rPh>
    <rPh sb="34" eb="35">
      <t>クダ</t>
    </rPh>
    <phoneticPr fontId="1"/>
  </si>
  <si>
    <t>設計一次エネルギー消費量[GJ/戸・年]</t>
    <rPh sb="0" eb="2">
      <t>セッケイ</t>
    </rPh>
    <rPh sb="2" eb="4">
      <t>イチジ</t>
    </rPh>
    <rPh sb="9" eb="12">
      <t>ショウヒリョウ</t>
    </rPh>
    <rPh sb="16" eb="17">
      <t>コ</t>
    </rPh>
    <rPh sb="18" eb="19">
      <t>ネン</t>
    </rPh>
    <phoneticPr fontId="1"/>
  </si>
  <si>
    <t>基準一次エネルギー消費量[GJ/戸・年]</t>
    <rPh sb="0" eb="2">
      <t>キジュン</t>
    </rPh>
    <rPh sb="2" eb="4">
      <t>イチジ</t>
    </rPh>
    <rPh sb="9" eb="12">
      <t>ショウヒリョウ</t>
    </rPh>
    <rPh sb="16" eb="17">
      <t>コ</t>
    </rPh>
    <rPh sb="18" eb="19">
      <t>ネン</t>
    </rPh>
    <phoneticPr fontId="1"/>
  </si>
  <si>
    <t>竣工棟数</t>
    <rPh sb="0" eb="2">
      <t>シュンコウ</t>
    </rPh>
    <rPh sb="2" eb="3">
      <t>トウ</t>
    </rPh>
    <rPh sb="3" eb="4">
      <t>スウ</t>
    </rPh>
    <phoneticPr fontId="1"/>
  </si>
  <si>
    <t>Dその他</t>
    <rPh sb="3" eb="4">
      <t>タ</t>
    </rPh>
    <phoneticPr fontId="1"/>
  </si>
  <si>
    <r>
      <t>基本情報で「応募する」を選んだ地域のセルが</t>
    </r>
    <r>
      <rPr>
        <sz val="9"/>
        <color rgb="FFFFFFCC"/>
        <rFont val="メイリオ"/>
        <family val="3"/>
        <charset val="128"/>
      </rPr>
      <t>■</t>
    </r>
    <r>
      <rPr>
        <sz val="9"/>
        <rFont val="メイリオ"/>
        <family val="3"/>
        <charset val="128"/>
      </rPr>
      <t>または</t>
    </r>
    <r>
      <rPr>
        <sz val="9"/>
        <color rgb="FFFFFF00"/>
        <rFont val="メイリオ"/>
        <family val="3"/>
        <charset val="128"/>
      </rPr>
      <t>■</t>
    </r>
    <r>
      <rPr>
        <sz val="9"/>
        <color theme="1"/>
        <rFont val="メイリオ"/>
        <family val="3"/>
        <charset val="128"/>
      </rPr>
      <t>色になります。その地域の「A.外皮性能」「B.一次エネ性能」の欄に入力して下さい。</t>
    </r>
    <rPh sb="0" eb="2">
      <t>キホン</t>
    </rPh>
    <rPh sb="2" eb="4">
      <t>ジョウホウ</t>
    </rPh>
    <rPh sb="6" eb="8">
      <t>オウボ</t>
    </rPh>
    <rPh sb="12" eb="13">
      <t>エラ</t>
    </rPh>
    <rPh sb="15" eb="17">
      <t>チイキ</t>
    </rPh>
    <rPh sb="26" eb="27">
      <t>イロ</t>
    </rPh>
    <rPh sb="35" eb="37">
      <t>チイキ</t>
    </rPh>
    <rPh sb="41" eb="43">
      <t>ガイヒ</t>
    </rPh>
    <rPh sb="43" eb="45">
      <t>セイノウ</t>
    </rPh>
    <rPh sb="49" eb="51">
      <t>イチジ</t>
    </rPh>
    <rPh sb="53" eb="55">
      <t>セイノウ</t>
    </rPh>
    <rPh sb="57" eb="58">
      <t>ラン</t>
    </rPh>
    <rPh sb="59" eb="61">
      <t>ニュウリョク</t>
    </rPh>
    <rPh sb="63" eb="64">
      <t>クダ</t>
    </rPh>
    <phoneticPr fontId="1"/>
  </si>
  <si>
    <r>
      <t>このシートでは</t>
    </r>
    <r>
      <rPr>
        <sz val="14"/>
        <color rgb="FFFFFFCC"/>
        <rFont val="メイリオ"/>
        <family val="3"/>
        <charset val="128"/>
      </rPr>
      <t>■</t>
    </r>
    <r>
      <rPr>
        <sz val="10"/>
        <color theme="1"/>
        <rFont val="メイリオ"/>
        <family val="3"/>
        <charset val="128"/>
      </rPr>
      <t>色のセルが入力セル、</t>
    </r>
    <r>
      <rPr>
        <sz val="10"/>
        <color rgb="FFFFFF00"/>
        <rFont val="メイリオ"/>
        <family val="3"/>
        <charset val="128"/>
      </rPr>
      <t>■</t>
    </r>
    <r>
      <rPr>
        <sz val="10"/>
        <color theme="1"/>
        <rFont val="メイリオ"/>
        <family val="3"/>
        <charset val="128"/>
      </rPr>
      <t>色のセルがプルダウンの選択セルとなっています。</t>
    </r>
    <rPh sb="8" eb="9">
      <t>イロ</t>
    </rPh>
    <rPh sb="13" eb="15">
      <t>ニュウリョク</t>
    </rPh>
    <rPh sb="19" eb="20">
      <t>イロ</t>
    </rPh>
    <rPh sb="30" eb="32">
      <t>センタク</t>
    </rPh>
    <phoneticPr fontId="1"/>
  </si>
  <si>
    <r>
      <t>このファイルでは、</t>
    </r>
    <r>
      <rPr>
        <sz val="10"/>
        <color rgb="FFFFFFCC"/>
        <rFont val="メイリオ"/>
        <family val="3"/>
        <charset val="128"/>
      </rPr>
      <t>■</t>
    </r>
    <r>
      <rPr>
        <sz val="10"/>
        <color theme="1"/>
        <rFont val="メイリオ"/>
        <family val="3"/>
        <charset val="128"/>
      </rPr>
      <t>の色のセルに入力、</t>
    </r>
    <r>
      <rPr>
        <sz val="10"/>
        <color rgb="FFFFFF00"/>
        <rFont val="メイリオ"/>
        <family val="3"/>
        <charset val="128"/>
      </rPr>
      <t>■</t>
    </r>
    <r>
      <rPr>
        <sz val="10"/>
        <color theme="1"/>
        <rFont val="メイリオ"/>
        <family val="3"/>
        <charset val="128"/>
      </rPr>
      <t>のセルはプルダウンから選択して下さい。選択内容に連動して、セルの色が変化する部分があります。</t>
    </r>
    <rPh sb="11" eb="12">
      <t>イロ</t>
    </rPh>
    <rPh sb="16" eb="18">
      <t>ニュウリョク</t>
    </rPh>
    <rPh sb="31" eb="33">
      <t>センタク</t>
    </rPh>
    <rPh sb="35" eb="36">
      <t>クダ</t>
    </rPh>
    <rPh sb="39" eb="41">
      <t>センタク</t>
    </rPh>
    <rPh sb="41" eb="43">
      <t>ナイヨウ</t>
    </rPh>
    <rPh sb="44" eb="46">
      <t>レンドウ</t>
    </rPh>
    <rPh sb="52" eb="53">
      <t>イロ</t>
    </rPh>
    <rPh sb="54" eb="56">
      <t>ヘンカ</t>
    </rPh>
    <rPh sb="58" eb="60">
      <t>ブブン</t>
    </rPh>
    <phoneticPr fontId="1"/>
  </si>
  <si>
    <t>設置しない</t>
    <rPh sb="0" eb="2">
      <t>セッチ</t>
    </rPh>
    <phoneticPr fontId="1"/>
  </si>
  <si>
    <t>設置する</t>
    <rPh sb="0" eb="2">
      <t>セッチ</t>
    </rPh>
    <phoneticPr fontId="1"/>
  </si>
  <si>
    <t>その他</t>
    <rPh sb="2" eb="3">
      <t>タ</t>
    </rPh>
    <phoneticPr fontId="1"/>
  </si>
  <si>
    <t>うち、太陽光搭載棟数</t>
    <rPh sb="3" eb="6">
      <t>タイヨウコウ</t>
    </rPh>
    <rPh sb="6" eb="8">
      <t>トウサイ</t>
    </rPh>
    <rPh sb="8" eb="9">
      <t>トウ</t>
    </rPh>
    <rPh sb="9" eb="10">
      <t>スウ</t>
    </rPh>
    <phoneticPr fontId="1"/>
  </si>
  <si>
    <t>うち、コージェネ搭載棟数</t>
    <rPh sb="8" eb="10">
      <t>トウサイ</t>
    </rPh>
    <rPh sb="10" eb="11">
      <t>トウ</t>
    </rPh>
    <rPh sb="11" eb="12">
      <t>スウ</t>
    </rPh>
    <phoneticPr fontId="1"/>
  </si>
  <si>
    <t>応募する地域について「応募する」を選択し、詳細を「シリーズ概要1」シートに記入して下さい。</t>
    <rPh sb="0" eb="2">
      <t>オウボ</t>
    </rPh>
    <rPh sb="4" eb="6">
      <t>チイキ</t>
    </rPh>
    <rPh sb="11" eb="13">
      <t>オウボ</t>
    </rPh>
    <rPh sb="17" eb="19">
      <t>センタク</t>
    </rPh>
    <rPh sb="21" eb="23">
      <t>ショウサイ</t>
    </rPh>
    <rPh sb="29" eb="31">
      <t>ガイヨウ</t>
    </rPh>
    <rPh sb="37" eb="39">
      <t>キニュウ</t>
    </rPh>
    <rPh sb="41" eb="42">
      <t>クダ</t>
    </rPh>
    <phoneticPr fontId="1"/>
  </si>
  <si>
    <t>気密性能</t>
    <rPh sb="0" eb="2">
      <t>キミツ</t>
    </rPh>
    <rPh sb="2" eb="4">
      <t>セイノウ</t>
    </rPh>
    <phoneticPr fontId="1"/>
  </si>
  <si>
    <t>気密測定を実施した棟数</t>
    <rPh sb="0" eb="4">
      <t>キミツソクテイ</t>
    </rPh>
    <rPh sb="5" eb="7">
      <t>ジッシ</t>
    </rPh>
    <rPh sb="9" eb="11">
      <t>トウスウ</t>
    </rPh>
    <phoneticPr fontId="1"/>
  </si>
  <si>
    <t>ヨミガナ</t>
    <phoneticPr fontId="1"/>
  </si>
  <si>
    <t>電話番号</t>
    <rPh sb="0" eb="4">
      <t>デンワバンゴウ</t>
    </rPh>
    <phoneticPr fontId="1"/>
  </si>
  <si>
    <t>E-Mail</t>
    <phoneticPr fontId="1"/>
  </si>
  <si>
    <t>応募件数（編集しないで下さい）</t>
    <rPh sb="0" eb="2">
      <t>オウボ</t>
    </rPh>
    <rPh sb="2" eb="4">
      <t>ケンスウ</t>
    </rPh>
    <rPh sb="5" eb="7">
      <t>ヘンシュウ</t>
    </rPh>
    <rPh sb="11" eb="12">
      <t>クダ</t>
    </rPh>
    <phoneticPr fontId="1"/>
  </si>
  <si>
    <t>その他不具合や不明点は事務局にお知らせ下さい。
info@house-of-the-year.com</t>
    <rPh sb="2" eb="3">
      <t>タ</t>
    </rPh>
    <rPh sb="3" eb="6">
      <t>フグアイ</t>
    </rPh>
    <rPh sb="7" eb="9">
      <t>フメイ</t>
    </rPh>
    <rPh sb="9" eb="10">
      <t>テン</t>
    </rPh>
    <rPh sb="11" eb="14">
      <t>ジムキョク</t>
    </rPh>
    <rPh sb="16" eb="17">
      <t>シ</t>
    </rPh>
    <rPh sb="19" eb="20">
      <t>クダ</t>
    </rPh>
    <phoneticPr fontId="1"/>
  </si>
  <si>
    <t>長期優良住宅認定取得件数</t>
    <rPh sb="0" eb="2">
      <t>チョウキ</t>
    </rPh>
    <rPh sb="2" eb="4">
      <t>ユウリョウ</t>
    </rPh>
    <rPh sb="4" eb="6">
      <t>ジュウタク</t>
    </rPh>
    <rPh sb="6" eb="8">
      <t>ニンテイ</t>
    </rPh>
    <rPh sb="8" eb="10">
      <t>シュトク</t>
    </rPh>
    <rPh sb="10" eb="12">
      <t>ケンスウ</t>
    </rPh>
    <phoneticPr fontId="1"/>
  </si>
  <si>
    <t>低炭素住宅認定取得件数</t>
    <phoneticPr fontId="1"/>
  </si>
  <si>
    <r>
      <t>相当隙間面積（実測値の平均値）[cm</t>
    </r>
    <r>
      <rPr>
        <vertAlign val="superscript"/>
        <sz val="9"/>
        <color theme="1"/>
        <rFont val="メイリオ"/>
        <family val="3"/>
        <charset val="128"/>
      </rPr>
      <t>2</t>
    </r>
    <r>
      <rPr>
        <sz val="9"/>
        <color theme="1"/>
        <rFont val="メイリオ"/>
        <family val="3"/>
        <charset val="128"/>
      </rPr>
      <t>/m</t>
    </r>
    <r>
      <rPr>
        <vertAlign val="superscript"/>
        <sz val="9"/>
        <color theme="1"/>
        <rFont val="メイリオ"/>
        <family val="3"/>
        <charset val="128"/>
      </rPr>
      <t>2</t>
    </r>
    <r>
      <rPr>
        <sz val="9"/>
        <color theme="1"/>
        <rFont val="メイリオ"/>
        <family val="3"/>
        <charset val="128"/>
      </rPr>
      <t>]</t>
    </r>
    <rPh sb="0" eb="6">
      <t>ソウトウスキマメンセキ</t>
    </rPh>
    <rPh sb="7" eb="10">
      <t>ジッソクチ</t>
    </rPh>
    <rPh sb="11" eb="14">
      <t>ヘイキンチ</t>
    </rPh>
    <phoneticPr fontId="1"/>
  </si>
  <si>
    <t>省エネルギー関連
認定等取得状況</t>
    <rPh sb="0" eb="1">
      <t>ショウ</t>
    </rPh>
    <rPh sb="6" eb="8">
      <t>カンレン</t>
    </rPh>
    <rPh sb="9" eb="11">
      <t>ニンテイ</t>
    </rPh>
    <rPh sb="11" eb="12">
      <t>トウ</t>
    </rPh>
    <rPh sb="12" eb="16">
      <t>シュトクジョウキョウ</t>
    </rPh>
    <phoneticPr fontId="1"/>
  </si>
  <si>
    <r>
      <t>応募シリーズ1竣工実績（</t>
    </r>
    <r>
      <rPr>
        <sz val="9"/>
        <color rgb="FFFF0000"/>
        <rFont val="メイリオ"/>
        <family val="3"/>
        <charset val="128"/>
      </rPr>
      <t>期間に注意</t>
    </r>
    <r>
      <rPr>
        <sz val="9"/>
        <color theme="1"/>
        <rFont val="メイリオ"/>
        <family val="3"/>
        <charset val="128"/>
      </rPr>
      <t>）</t>
    </r>
    <rPh sb="0" eb="2">
      <t>オウボ</t>
    </rPh>
    <rPh sb="7" eb="9">
      <t>シュンコウ</t>
    </rPh>
    <rPh sb="9" eb="11">
      <t>ジッセキ</t>
    </rPh>
    <rPh sb="12" eb="14">
      <t>キカン</t>
    </rPh>
    <rPh sb="15" eb="17">
      <t>チュウイ</t>
    </rPh>
    <phoneticPr fontId="1"/>
  </si>
  <si>
    <t>過去2年度の竣工棟数</t>
    <rPh sb="0" eb="2">
      <t>カコ</t>
    </rPh>
    <rPh sb="3" eb="4">
      <t>ネン</t>
    </rPh>
    <rPh sb="4" eb="5">
      <t>ド</t>
    </rPh>
    <rPh sb="6" eb="8">
      <t>シュンコウ</t>
    </rPh>
    <rPh sb="8" eb="10">
      <t>トウスウ</t>
    </rPh>
    <phoneticPr fontId="1"/>
  </si>
  <si>
    <t>計算プログラムの入力内容および計算結果（資料③）のうち、主要な項目を転記して下さい</t>
    <rPh sb="0" eb="2">
      <t>ケイサン</t>
    </rPh>
    <rPh sb="8" eb="10">
      <t>ニュウリョク</t>
    </rPh>
    <rPh sb="10" eb="12">
      <t>ナイヨウ</t>
    </rPh>
    <rPh sb="15" eb="17">
      <t>ケイサン</t>
    </rPh>
    <rPh sb="17" eb="19">
      <t>ケッカ</t>
    </rPh>
    <rPh sb="20" eb="22">
      <t>シリョウ</t>
    </rPh>
    <rPh sb="28" eb="30">
      <t>シュヨウ</t>
    </rPh>
    <rPh sb="31" eb="33">
      <t>コウモク</t>
    </rPh>
    <rPh sb="34" eb="36">
      <t>テンキ</t>
    </rPh>
    <rPh sb="38" eb="39">
      <t>クダ</t>
    </rPh>
    <phoneticPr fontId="1"/>
  </si>
  <si>
    <r>
      <t>応募シリーズ2竣工実績（</t>
    </r>
    <r>
      <rPr>
        <sz val="9"/>
        <color rgb="FFFF0000"/>
        <rFont val="メイリオ"/>
        <family val="3"/>
        <charset val="128"/>
      </rPr>
      <t>期間に注意</t>
    </r>
    <r>
      <rPr>
        <sz val="9"/>
        <color theme="1"/>
        <rFont val="メイリオ"/>
        <family val="3"/>
        <charset val="128"/>
      </rPr>
      <t>）</t>
    </r>
    <rPh sb="0" eb="2">
      <t>オウボ</t>
    </rPh>
    <rPh sb="7" eb="9">
      <t>シュンコウ</t>
    </rPh>
    <rPh sb="9" eb="11">
      <t>ジッセキ</t>
    </rPh>
    <rPh sb="12" eb="14">
      <t>キカン</t>
    </rPh>
    <rPh sb="15" eb="17">
      <t>チュウイ</t>
    </rPh>
    <phoneticPr fontId="1"/>
  </si>
  <si>
    <t>応募シリーズ1棟数
（応募地域の合計）</t>
    <rPh sb="0" eb="2">
      <t>オウボ</t>
    </rPh>
    <rPh sb="7" eb="9">
      <t>トウスウ</t>
    </rPh>
    <rPh sb="11" eb="13">
      <t>オウボ</t>
    </rPh>
    <rPh sb="13" eb="15">
      <t>チイキ</t>
    </rPh>
    <rPh sb="16" eb="18">
      <t>ゴウケイ</t>
    </rPh>
    <phoneticPr fontId="1"/>
  </si>
  <si>
    <t>応募シリーズ1棟数
（全地域の合計）</t>
    <rPh sb="0" eb="2">
      <t>オウボ</t>
    </rPh>
    <rPh sb="7" eb="9">
      <t>トウスウ</t>
    </rPh>
    <rPh sb="11" eb="12">
      <t>ゼン</t>
    </rPh>
    <rPh sb="12" eb="14">
      <t>チイキ</t>
    </rPh>
    <rPh sb="15" eb="17">
      <t>ゴウケイ</t>
    </rPh>
    <phoneticPr fontId="1"/>
  </si>
  <si>
    <t>応募シリーズ2棟数
（応募地域の合計）</t>
    <rPh sb="0" eb="2">
      <t>オウボ</t>
    </rPh>
    <rPh sb="7" eb="9">
      <t>トウスウ</t>
    </rPh>
    <rPh sb="11" eb="13">
      <t>オウボ</t>
    </rPh>
    <rPh sb="13" eb="15">
      <t>チイキ</t>
    </rPh>
    <rPh sb="16" eb="18">
      <t>ゴウケイ</t>
    </rPh>
    <phoneticPr fontId="1"/>
  </si>
  <si>
    <t>応募シリーズ2棟数
（全地域の合計）</t>
    <rPh sb="0" eb="2">
      <t>オウボ</t>
    </rPh>
    <rPh sb="7" eb="9">
      <t>トウスウ</t>
    </rPh>
    <rPh sb="11" eb="12">
      <t>ゼン</t>
    </rPh>
    <rPh sb="12" eb="14">
      <t>チイキ</t>
    </rPh>
    <rPh sb="15" eb="17">
      <t>ゴウケイ</t>
    </rPh>
    <phoneticPr fontId="1"/>
  </si>
  <si>
    <r>
      <t>応募シリーズ3竣工実績（</t>
    </r>
    <r>
      <rPr>
        <sz val="9"/>
        <color rgb="FFFF0000"/>
        <rFont val="メイリオ"/>
        <family val="3"/>
        <charset val="128"/>
      </rPr>
      <t>期間に注意</t>
    </r>
    <r>
      <rPr>
        <sz val="9"/>
        <color theme="1"/>
        <rFont val="メイリオ"/>
        <family val="3"/>
        <charset val="128"/>
      </rPr>
      <t>）</t>
    </r>
    <rPh sb="0" eb="2">
      <t>オウボ</t>
    </rPh>
    <rPh sb="7" eb="9">
      <t>シュンコウ</t>
    </rPh>
    <rPh sb="9" eb="11">
      <t>ジッセキ</t>
    </rPh>
    <rPh sb="12" eb="14">
      <t>キカン</t>
    </rPh>
    <rPh sb="15" eb="17">
      <t>チュウイ</t>
    </rPh>
    <phoneticPr fontId="1"/>
  </si>
  <si>
    <t>（2シリーズ目）応募する地域について「応募する」を選択し、詳細を「シリーズ2概要」シートに記入して下さい。</t>
    <rPh sb="6" eb="7">
      <t>メ</t>
    </rPh>
    <rPh sb="8" eb="10">
      <t>オウボ</t>
    </rPh>
    <rPh sb="12" eb="14">
      <t>チイキ</t>
    </rPh>
    <rPh sb="19" eb="21">
      <t>オウボ</t>
    </rPh>
    <rPh sb="25" eb="27">
      <t>センタク</t>
    </rPh>
    <rPh sb="29" eb="31">
      <t>ショウサイ</t>
    </rPh>
    <rPh sb="38" eb="40">
      <t>ガイヨウ</t>
    </rPh>
    <rPh sb="45" eb="47">
      <t>キニュウ</t>
    </rPh>
    <rPh sb="49" eb="50">
      <t>クダ</t>
    </rPh>
    <phoneticPr fontId="1"/>
  </si>
  <si>
    <t>（3シリーズ目）応募する地域について「応募する」を選択し、詳細を「シリーズ3概要」シートに記入して下さい。</t>
    <rPh sb="6" eb="7">
      <t>メ</t>
    </rPh>
    <rPh sb="8" eb="10">
      <t>オウボ</t>
    </rPh>
    <rPh sb="12" eb="14">
      <t>チイキ</t>
    </rPh>
    <rPh sb="19" eb="21">
      <t>オウボ</t>
    </rPh>
    <rPh sb="25" eb="27">
      <t>センタク</t>
    </rPh>
    <rPh sb="29" eb="31">
      <t>ショウサイ</t>
    </rPh>
    <rPh sb="38" eb="40">
      <t>ガイヨウ</t>
    </rPh>
    <rPh sb="45" eb="47">
      <t>キニュウ</t>
    </rPh>
    <rPh sb="49" eb="50">
      <t>クダ</t>
    </rPh>
    <phoneticPr fontId="1"/>
  </si>
  <si>
    <t>確認用</t>
    <rPh sb="0" eb="2">
      <t>カクニン</t>
    </rPh>
    <rPh sb="2" eb="3">
      <t>ヨウ</t>
    </rPh>
    <phoneticPr fontId="1"/>
  </si>
  <si>
    <t>応募シリーズ3棟数
（応募地域の合計）</t>
    <rPh sb="0" eb="2">
      <t>オウボ</t>
    </rPh>
    <rPh sb="7" eb="9">
      <t>トウスウ</t>
    </rPh>
    <rPh sb="11" eb="13">
      <t>オウボ</t>
    </rPh>
    <rPh sb="13" eb="15">
      <t>チイキ</t>
    </rPh>
    <rPh sb="16" eb="18">
      <t>ゴウケイ</t>
    </rPh>
    <phoneticPr fontId="1"/>
  </si>
  <si>
    <t>応募シリーズ3棟数
（全地域の合計）</t>
    <rPh sb="0" eb="2">
      <t>オウボ</t>
    </rPh>
    <rPh sb="7" eb="9">
      <t>トウスウ</t>
    </rPh>
    <rPh sb="11" eb="12">
      <t>ゼン</t>
    </rPh>
    <rPh sb="12" eb="14">
      <t>チイキ</t>
    </rPh>
    <rPh sb="15" eb="17">
      <t>ゴウケイ</t>
    </rPh>
    <phoneticPr fontId="1"/>
  </si>
  <si>
    <t>「住宅シリーズ2」以降は、複数シリーズでの応募時に入力して下さい。</t>
    <rPh sb="1" eb="3">
      <t>ジュウタク</t>
    </rPh>
    <rPh sb="9" eb="11">
      <t>イコウ</t>
    </rPh>
    <rPh sb="13" eb="15">
      <t>フクスウ</t>
    </rPh>
    <rPh sb="21" eb="23">
      <t>オウボ</t>
    </rPh>
    <rPh sb="23" eb="24">
      <t>ジ</t>
    </rPh>
    <rPh sb="25" eb="27">
      <t>ニュウリョク</t>
    </rPh>
    <rPh sb="29" eb="30">
      <t>クダ</t>
    </rPh>
    <phoneticPr fontId="1"/>
  </si>
  <si>
    <t>長期優良住宅
取得件数</t>
    <rPh sb="0" eb="2">
      <t>チョウキ</t>
    </rPh>
    <rPh sb="2" eb="4">
      <t>ユウリョウ</t>
    </rPh>
    <rPh sb="4" eb="6">
      <t>ジュウタク</t>
    </rPh>
    <rPh sb="7" eb="9">
      <t>シュトク</t>
    </rPh>
    <rPh sb="9" eb="11">
      <t>ケンスウ</t>
    </rPh>
    <phoneticPr fontId="1"/>
  </si>
  <si>
    <t>低炭素住宅認定
取得件数</t>
    <phoneticPr fontId="1"/>
  </si>
  <si>
    <t>Error：シリーズ1の応募地域竣工棟数が応募要件を満たしていません</t>
    <rPh sb="12" eb="14">
      <t>オウボ</t>
    </rPh>
    <rPh sb="14" eb="16">
      <t>チイキ</t>
    </rPh>
    <rPh sb="16" eb="18">
      <t>シュンコウ</t>
    </rPh>
    <rPh sb="18" eb="20">
      <t>トウスウ</t>
    </rPh>
    <rPh sb="21" eb="23">
      <t>オウボ</t>
    </rPh>
    <rPh sb="23" eb="25">
      <t>ヨウケン</t>
    </rPh>
    <rPh sb="26" eb="27">
      <t>ミ</t>
    </rPh>
    <phoneticPr fontId="1"/>
  </si>
  <si>
    <t>Error：太陽光発電搭載棟数&gt;竣工棟数となっている地域区分があります</t>
    <rPh sb="6" eb="11">
      <t>タイヨウコウハツデン</t>
    </rPh>
    <rPh sb="11" eb="13">
      <t>トウサイ</t>
    </rPh>
    <rPh sb="13" eb="15">
      <t>トウスウ</t>
    </rPh>
    <rPh sb="16" eb="18">
      <t>シュンコウ</t>
    </rPh>
    <rPh sb="18" eb="20">
      <t>トウスウ</t>
    </rPh>
    <rPh sb="26" eb="28">
      <t>チイキ</t>
    </rPh>
    <rPh sb="28" eb="30">
      <t>クブン</t>
    </rPh>
    <phoneticPr fontId="1"/>
  </si>
  <si>
    <t>Error：コージェネレーション搭載棟数&gt;竣工棟数となっている地域区分があります</t>
    <rPh sb="16" eb="18">
      <t>トウサイ</t>
    </rPh>
    <rPh sb="18" eb="20">
      <t>トウスウ</t>
    </rPh>
    <rPh sb="21" eb="23">
      <t>シュンコウ</t>
    </rPh>
    <rPh sb="23" eb="25">
      <t>トウスウ</t>
    </rPh>
    <rPh sb="31" eb="33">
      <t>チイキ</t>
    </rPh>
    <rPh sb="33" eb="35">
      <t>クブン</t>
    </rPh>
    <phoneticPr fontId="1"/>
  </si>
  <si>
    <t>Error：気密測定実施棟数がシリーズ1の全棟数を超えています</t>
    <rPh sb="6" eb="10">
      <t>キミツソクテイ</t>
    </rPh>
    <rPh sb="10" eb="12">
      <t>ジッシ</t>
    </rPh>
    <rPh sb="12" eb="14">
      <t>トウスウ</t>
    </rPh>
    <rPh sb="21" eb="22">
      <t>ゼン</t>
    </rPh>
    <rPh sb="22" eb="24">
      <t>トウスウ</t>
    </rPh>
    <rPh sb="25" eb="26">
      <t>コ</t>
    </rPh>
    <phoneticPr fontId="1"/>
  </si>
  <si>
    <t>Error：長期優良住宅認定取得件数がシリーズ1の全棟数を超えています</t>
    <rPh sb="6" eb="12">
      <t>チョウキユウリョウジュウタク</t>
    </rPh>
    <rPh sb="12" eb="14">
      <t>ニンテイ</t>
    </rPh>
    <rPh sb="14" eb="18">
      <t>シュトクケンスウ</t>
    </rPh>
    <rPh sb="25" eb="26">
      <t>ゼン</t>
    </rPh>
    <rPh sb="26" eb="28">
      <t>トウスウ</t>
    </rPh>
    <rPh sb="29" eb="30">
      <t>コ</t>
    </rPh>
    <phoneticPr fontId="1"/>
  </si>
  <si>
    <t>Error：低炭素住宅認定取得件数がシリーズ1の全棟数を超えています</t>
    <rPh sb="6" eb="9">
      <t>テイタンソ</t>
    </rPh>
    <rPh sb="9" eb="11">
      <t>ジュウタク</t>
    </rPh>
    <rPh sb="11" eb="13">
      <t>ニンテイ</t>
    </rPh>
    <rPh sb="13" eb="17">
      <t>シュトクケンスウ</t>
    </rPh>
    <rPh sb="24" eb="25">
      <t>ゼン</t>
    </rPh>
    <rPh sb="25" eb="27">
      <t>トウスウ</t>
    </rPh>
    <rPh sb="28" eb="29">
      <t>コ</t>
    </rPh>
    <phoneticPr fontId="1"/>
  </si>
  <si>
    <t>Error：BELS評価書取得件数がシリーズ1の全棟数を超えています</t>
    <rPh sb="10" eb="12">
      <t>ヒョウカ</t>
    </rPh>
    <rPh sb="12" eb="13">
      <t>ショ</t>
    </rPh>
    <rPh sb="13" eb="15">
      <t>シュトク</t>
    </rPh>
    <rPh sb="15" eb="17">
      <t>ケンスウ</t>
    </rPh>
    <rPh sb="24" eb="25">
      <t>ゼン</t>
    </rPh>
    <rPh sb="25" eb="27">
      <t>トウスウ</t>
    </rPh>
    <rPh sb="28" eb="29">
      <t>コ</t>
    </rPh>
    <phoneticPr fontId="1"/>
  </si>
  <si>
    <t>Error：ZEHマーク取得件数がBELS評価書取得件数を超えています</t>
    <rPh sb="12" eb="14">
      <t>シュトク</t>
    </rPh>
    <rPh sb="14" eb="16">
      <t>ケンスウ</t>
    </rPh>
    <rPh sb="21" eb="23">
      <t>ヒョウカ</t>
    </rPh>
    <rPh sb="23" eb="24">
      <t>ショ</t>
    </rPh>
    <rPh sb="24" eb="26">
      <t>シュトク</t>
    </rPh>
    <rPh sb="26" eb="28">
      <t>ケンスウ</t>
    </rPh>
    <rPh sb="29" eb="30">
      <t>コ</t>
    </rPh>
    <phoneticPr fontId="1"/>
  </si>
  <si>
    <t>1-1</t>
    <phoneticPr fontId="1"/>
  </si>
  <si>
    <t>1-2</t>
    <phoneticPr fontId="1"/>
  </si>
  <si>
    <t>1-3</t>
  </si>
  <si>
    <t>1-4</t>
  </si>
  <si>
    <t>1-5</t>
  </si>
  <si>
    <t>1-6</t>
  </si>
  <si>
    <t>1-7</t>
  </si>
  <si>
    <t>1-8</t>
  </si>
  <si>
    <t>2-1</t>
    <phoneticPr fontId="1"/>
  </si>
  <si>
    <t>2-2</t>
    <phoneticPr fontId="1"/>
  </si>
  <si>
    <t>2-3</t>
  </si>
  <si>
    <t>2-4</t>
  </si>
  <si>
    <t>2-5</t>
  </si>
  <si>
    <t>2-6</t>
  </si>
  <si>
    <t>2-7</t>
  </si>
  <si>
    <t>2-8</t>
  </si>
  <si>
    <t>Error：シリーズ2の応募地域竣工棟数が応募要件を満たしていません</t>
    <rPh sb="12" eb="14">
      <t>オウボ</t>
    </rPh>
    <rPh sb="14" eb="16">
      <t>チイキ</t>
    </rPh>
    <rPh sb="16" eb="18">
      <t>シュンコウ</t>
    </rPh>
    <rPh sb="18" eb="20">
      <t>トウスウ</t>
    </rPh>
    <rPh sb="21" eb="23">
      <t>オウボ</t>
    </rPh>
    <rPh sb="23" eb="25">
      <t>ヨウケン</t>
    </rPh>
    <rPh sb="26" eb="27">
      <t>ミ</t>
    </rPh>
    <phoneticPr fontId="1"/>
  </si>
  <si>
    <t>Error：気密測定実施棟数がシリーズ2の全棟数を超えています</t>
    <rPh sb="6" eb="10">
      <t>キミツソクテイ</t>
    </rPh>
    <rPh sb="10" eb="12">
      <t>ジッシ</t>
    </rPh>
    <rPh sb="12" eb="14">
      <t>トウスウ</t>
    </rPh>
    <rPh sb="21" eb="22">
      <t>ゼン</t>
    </rPh>
    <rPh sb="22" eb="24">
      <t>トウスウ</t>
    </rPh>
    <rPh sb="25" eb="26">
      <t>コ</t>
    </rPh>
    <phoneticPr fontId="1"/>
  </si>
  <si>
    <t>Error：長期優良住宅認定取得件数がシリーズ2の全棟数を超えています</t>
    <rPh sb="6" eb="12">
      <t>チョウキユウリョウジュウタク</t>
    </rPh>
    <rPh sb="12" eb="14">
      <t>ニンテイ</t>
    </rPh>
    <rPh sb="14" eb="18">
      <t>シュトクケンスウ</t>
    </rPh>
    <rPh sb="25" eb="26">
      <t>ゼン</t>
    </rPh>
    <rPh sb="26" eb="28">
      <t>トウスウ</t>
    </rPh>
    <rPh sb="29" eb="30">
      <t>コ</t>
    </rPh>
    <phoneticPr fontId="1"/>
  </si>
  <si>
    <t>Error：低炭素住宅認定取得件数がシリーズ2の全棟数を超えています</t>
    <rPh sb="6" eb="9">
      <t>テイタンソ</t>
    </rPh>
    <rPh sb="9" eb="11">
      <t>ジュウタク</t>
    </rPh>
    <rPh sb="11" eb="13">
      <t>ニンテイ</t>
    </rPh>
    <rPh sb="13" eb="17">
      <t>シュトクケンスウ</t>
    </rPh>
    <rPh sb="24" eb="25">
      <t>ゼン</t>
    </rPh>
    <rPh sb="25" eb="27">
      <t>トウスウ</t>
    </rPh>
    <rPh sb="28" eb="29">
      <t>コ</t>
    </rPh>
    <phoneticPr fontId="1"/>
  </si>
  <si>
    <t>Error：BELS評価書取得件数がシリーズ2の全棟数を超えています</t>
    <rPh sb="10" eb="12">
      <t>ヒョウカ</t>
    </rPh>
    <rPh sb="12" eb="13">
      <t>ショ</t>
    </rPh>
    <rPh sb="13" eb="15">
      <t>シュトク</t>
    </rPh>
    <rPh sb="15" eb="17">
      <t>ケンスウ</t>
    </rPh>
    <rPh sb="24" eb="25">
      <t>ゼン</t>
    </rPh>
    <rPh sb="25" eb="27">
      <t>トウスウ</t>
    </rPh>
    <rPh sb="28" eb="29">
      <t>コ</t>
    </rPh>
    <phoneticPr fontId="1"/>
  </si>
  <si>
    <t>3-1</t>
    <phoneticPr fontId="1"/>
  </si>
  <si>
    <t>3-2</t>
    <phoneticPr fontId="1"/>
  </si>
  <si>
    <t>3-3</t>
  </si>
  <si>
    <t>3-4</t>
  </si>
  <si>
    <t>3-5</t>
  </si>
  <si>
    <t>3-6</t>
  </si>
  <si>
    <t>3-7</t>
  </si>
  <si>
    <t>3-8</t>
  </si>
  <si>
    <t>Error：シリーズ3の応募地域竣工棟数が応募要件を満たしていません</t>
    <rPh sb="12" eb="14">
      <t>オウボ</t>
    </rPh>
    <rPh sb="14" eb="16">
      <t>チイキ</t>
    </rPh>
    <rPh sb="16" eb="18">
      <t>シュンコウ</t>
    </rPh>
    <rPh sb="18" eb="20">
      <t>トウスウ</t>
    </rPh>
    <rPh sb="21" eb="23">
      <t>オウボ</t>
    </rPh>
    <rPh sb="23" eb="25">
      <t>ヨウケン</t>
    </rPh>
    <rPh sb="26" eb="27">
      <t>ミ</t>
    </rPh>
    <phoneticPr fontId="1"/>
  </si>
  <si>
    <t>Error：気密測定実施棟数がシリーズ3の全棟数を超えています</t>
    <rPh sb="6" eb="10">
      <t>キミツソクテイ</t>
    </rPh>
    <rPh sb="10" eb="12">
      <t>ジッシ</t>
    </rPh>
    <rPh sb="12" eb="14">
      <t>トウスウ</t>
    </rPh>
    <rPh sb="21" eb="22">
      <t>ゼン</t>
    </rPh>
    <rPh sb="22" eb="24">
      <t>トウスウ</t>
    </rPh>
    <rPh sb="25" eb="26">
      <t>コ</t>
    </rPh>
    <phoneticPr fontId="1"/>
  </si>
  <si>
    <t>Error：長期優良住宅認定取得件数がシリーズ3の全棟数を超えています</t>
    <rPh sb="6" eb="12">
      <t>チョウキユウリョウジュウタク</t>
    </rPh>
    <rPh sb="12" eb="14">
      <t>ニンテイ</t>
    </rPh>
    <rPh sb="14" eb="18">
      <t>シュトクケンスウ</t>
    </rPh>
    <rPh sb="25" eb="26">
      <t>ゼン</t>
    </rPh>
    <rPh sb="26" eb="28">
      <t>トウスウ</t>
    </rPh>
    <rPh sb="29" eb="30">
      <t>コ</t>
    </rPh>
    <phoneticPr fontId="1"/>
  </si>
  <si>
    <t>Error：低炭素住宅認定取得件数がシリーズ3の全棟数を超えています</t>
    <rPh sb="6" eb="9">
      <t>テイタンソ</t>
    </rPh>
    <rPh sb="9" eb="11">
      <t>ジュウタク</t>
    </rPh>
    <rPh sb="11" eb="13">
      <t>ニンテイ</t>
    </rPh>
    <rPh sb="13" eb="17">
      <t>シュトクケンスウ</t>
    </rPh>
    <rPh sb="24" eb="25">
      <t>ゼン</t>
    </rPh>
    <rPh sb="25" eb="27">
      <t>トウスウ</t>
    </rPh>
    <rPh sb="28" eb="29">
      <t>コ</t>
    </rPh>
    <phoneticPr fontId="1"/>
  </si>
  <si>
    <t>Error：BELS評価書取得件数がシリーズ3の全棟数を超えています</t>
    <rPh sb="10" eb="12">
      <t>ヒョウカ</t>
    </rPh>
    <rPh sb="12" eb="13">
      <t>ショ</t>
    </rPh>
    <rPh sb="13" eb="15">
      <t>シュトク</t>
    </rPh>
    <rPh sb="15" eb="17">
      <t>ケンスウ</t>
    </rPh>
    <rPh sb="24" eb="25">
      <t>ゼン</t>
    </rPh>
    <rPh sb="25" eb="27">
      <t>トウスウ</t>
    </rPh>
    <rPh sb="28" eb="29">
      <t>コ</t>
    </rPh>
    <phoneticPr fontId="1"/>
  </si>
  <si>
    <t>Error:シリーズ1の応募地域が選択されていません</t>
    <rPh sb="12" eb="14">
      <t>オウボ</t>
    </rPh>
    <rPh sb="14" eb="16">
      <t>チイキ</t>
    </rPh>
    <rPh sb="17" eb="19">
      <t>センタク</t>
    </rPh>
    <phoneticPr fontId="1"/>
  </si>
  <si>
    <t>Error:シリーズ2の応募地域が選択されていません</t>
    <rPh sb="12" eb="14">
      <t>オウボ</t>
    </rPh>
    <rPh sb="14" eb="16">
      <t>チイキ</t>
    </rPh>
    <rPh sb="17" eb="19">
      <t>センタク</t>
    </rPh>
    <phoneticPr fontId="1"/>
  </si>
  <si>
    <t>Error:シリーズ3の応募地域が選択されていません</t>
    <rPh sb="12" eb="14">
      <t>オウボ</t>
    </rPh>
    <rPh sb="14" eb="16">
      <t>チイキ</t>
    </rPh>
    <rPh sb="17" eb="19">
      <t>センタク</t>
    </rPh>
    <phoneticPr fontId="1"/>
  </si>
  <si>
    <t>Error：1地域の外皮性能に空欄があります</t>
    <rPh sb="7" eb="9">
      <t>チイキ</t>
    </rPh>
    <rPh sb="10" eb="12">
      <t>ガイヒ</t>
    </rPh>
    <rPh sb="12" eb="14">
      <t>セイノウ</t>
    </rPh>
    <rPh sb="15" eb="17">
      <t>クウラン</t>
    </rPh>
    <phoneticPr fontId="1"/>
  </si>
  <si>
    <t>Error：2地域の外皮性能に空欄があります</t>
    <rPh sb="7" eb="9">
      <t>チイキ</t>
    </rPh>
    <rPh sb="10" eb="12">
      <t>ガイヒ</t>
    </rPh>
    <rPh sb="12" eb="14">
      <t>セイノウ</t>
    </rPh>
    <rPh sb="15" eb="17">
      <t>クウラン</t>
    </rPh>
    <phoneticPr fontId="1"/>
  </si>
  <si>
    <t>Error：3地域の外皮性能に空欄があります</t>
    <rPh sb="7" eb="9">
      <t>チイキ</t>
    </rPh>
    <rPh sb="10" eb="12">
      <t>ガイヒ</t>
    </rPh>
    <rPh sb="12" eb="14">
      <t>セイノウ</t>
    </rPh>
    <rPh sb="15" eb="17">
      <t>クウラン</t>
    </rPh>
    <phoneticPr fontId="1"/>
  </si>
  <si>
    <t>Error：4地域の外皮性能に空欄があります</t>
    <rPh sb="7" eb="9">
      <t>チイキ</t>
    </rPh>
    <rPh sb="10" eb="12">
      <t>ガイヒ</t>
    </rPh>
    <rPh sb="12" eb="14">
      <t>セイノウ</t>
    </rPh>
    <rPh sb="15" eb="17">
      <t>クウラン</t>
    </rPh>
    <phoneticPr fontId="1"/>
  </si>
  <si>
    <t>Error：5地域の外皮性能に空欄があります</t>
    <rPh sb="7" eb="9">
      <t>チイキ</t>
    </rPh>
    <rPh sb="10" eb="12">
      <t>ガイヒ</t>
    </rPh>
    <rPh sb="12" eb="14">
      <t>セイノウ</t>
    </rPh>
    <rPh sb="15" eb="17">
      <t>クウラン</t>
    </rPh>
    <phoneticPr fontId="1"/>
  </si>
  <si>
    <t>Error：6地域の外皮性能に空欄があります</t>
    <rPh sb="7" eb="9">
      <t>チイキ</t>
    </rPh>
    <rPh sb="10" eb="12">
      <t>ガイヒ</t>
    </rPh>
    <rPh sb="12" eb="14">
      <t>セイノウ</t>
    </rPh>
    <rPh sb="15" eb="17">
      <t>クウラン</t>
    </rPh>
    <phoneticPr fontId="1"/>
  </si>
  <si>
    <t>Error：7地域の外皮性能に空欄があります</t>
    <rPh sb="7" eb="9">
      <t>チイキ</t>
    </rPh>
    <rPh sb="10" eb="12">
      <t>ガイヒ</t>
    </rPh>
    <rPh sb="12" eb="14">
      <t>セイノウ</t>
    </rPh>
    <rPh sb="15" eb="17">
      <t>クウラン</t>
    </rPh>
    <phoneticPr fontId="1"/>
  </si>
  <si>
    <t>Error：8地域の外皮性能に空欄があります</t>
    <rPh sb="7" eb="9">
      <t>チイキ</t>
    </rPh>
    <rPh sb="10" eb="12">
      <t>ガイヒ</t>
    </rPh>
    <rPh sb="12" eb="14">
      <t>セイノウ</t>
    </rPh>
    <rPh sb="15" eb="17">
      <t>クウラン</t>
    </rPh>
    <phoneticPr fontId="1"/>
  </si>
  <si>
    <t>Error：1地域の一次エネ性能に空欄があります</t>
    <rPh sb="7" eb="9">
      <t>チイキ</t>
    </rPh>
    <rPh sb="10" eb="12">
      <t>イチジ</t>
    </rPh>
    <rPh sb="14" eb="16">
      <t>セイノウ</t>
    </rPh>
    <rPh sb="17" eb="19">
      <t>クウラン</t>
    </rPh>
    <phoneticPr fontId="1"/>
  </si>
  <si>
    <t>Error：2地域の一次エネ性能に空欄があります</t>
    <rPh sb="7" eb="9">
      <t>チイキ</t>
    </rPh>
    <rPh sb="10" eb="12">
      <t>イチジ</t>
    </rPh>
    <rPh sb="14" eb="16">
      <t>セイノウ</t>
    </rPh>
    <rPh sb="17" eb="19">
      <t>クウラン</t>
    </rPh>
    <phoneticPr fontId="1"/>
  </si>
  <si>
    <t>Error：3地域の一次エネ性能に空欄があります</t>
    <rPh sb="7" eb="9">
      <t>チイキ</t>
    </rPh>
    <rPh sb="10" eb="12">
      <t>イチジ</t>
    </rPh>
    <rPh sb="14" eb="16">
      <t>セイノウ</t>
    </rPh>
    <rPh sb="17" eb="19">
      <t>クウラン</t>
    </rPh>
    <phoneticPr fontId="1"/>
  </si>
  <si>
    <t>Error：4地域の一次エネ性能に空欄があります</t>
    <rPh sb="7" eb="9">
      <t>チイキ</t>
    </rPh>
    <rPh sb="10" eb="12">
      <t>イチジ</t>
    </rPh>
    <rPh sb="14" eb="16">
      <t>セイノウ</t>
    </rPh>
    <rPh sb="17" eb="19">
      <t>クウラン</t>
    </rPh>
    <phoneticPr fontId="1"/>
  </si>
  <si>
    <t>Error：5地域の一次エネ性能に空欄があります</t>
    <rPh sb="7" eb="9">
      <t>チイキ</t>
    </rPh>
    <rPh sb="10" eb="12">
      <t>イチジ</t>
    </rPh>
    <rPh sb="14" eb="16">
      <t>セイノウ</t>
    </rPh>
    <rPh sb="17" eb="19">
      <t>クウラン</t>
    </rPh>
    <phoneticPr fontId="1"/>
  </si>
  <si>
    <t>Error：6地域の一次エネ性能に空欄があります</t>
    <rPh sb="7" eb="9">
      <t>チイキ</t>
    </rPh>
    <rPh sb="10" eb="12">
      <t>イチジ</t>
    </rPh>
    <rPh sb="14" eb="16">
      <t>セイノウ</t>
    </rPh>
    <rPh sb="17" eb="19">
      <t>クウラン</t>
    </rPh>
    <phoneticPr fontId="1"/>
  </si>
  <si>
    <t>Error：7地域の一次エネ性能に空欄があります</t>
    <rPh sb="7" eb="9">
      <t>チイキ</t>
    </rPh>
    <rPh sb="10" eb="12">
      <t>イチジ</t>
    </rPh>
    <rPh sb="14" eb="16">
      <t>セイノウ</t>
    </rPh>
    <rPh sb="17" eb="19">
      <t>クウラン</t>
    </rPh>
    <phoneticPr fontId="1"/>
  </si>
  <si>
    <t>Error：8地域の一次エネ性能に空欄があります</t>
    <rPh sb="7" eb="9">
      <t>チイキ</t>
    </rPh>
    <rPh sb="10" eb="12">
      <t>イチジ</t>
    </rPh>
    <rPh sb="14" eb="16">
      <t>セイノウ</t>
    </rPh>
    <rPh sb="17" eb="19">
      <t>クウラン</t>
    </rPh>
    <phoneticPr fontId="1"/>
  </si>
  <si>
    <t>Error：1地域の竣工棟数がありません</t>
    <rPh sb="7" eb="9">
      <t>チイキ</t>
    </rPh>
    <rPh sb="10" eb="12">
      <t>シュンコウ</t>
    </rPh>
    <rPh sb="12" eb="14">
      <t>トウスウ</t>
    </rPh>
    <phoneticPr fontId="1"/>
  </si>
  <si>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</si>
  <si>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</si>
  <si>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</si>
  <si>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</si>
  <si>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</si>
  <si>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</si>
  <si>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</si>
  <si>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</si>
  <si>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</si>
  <si>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</si>
  <si>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</si>
  <si>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</si>
  <si>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</si>
  <si>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</si>
  <si>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</si>
  <si>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</si>
  <si>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</si>
  <si>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</si>
  <si>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</si>
  <si>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</si>
  <si>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</si>
  <si>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</si>
  <si>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</si>
  <si>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</si>
  <si>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地中熱ヒートポンプ</t>
    <rPh sb="0" eb="3">
      <t>チチュウネツ</t>
    </rPh>
    <phoneticPr fontId="1"/>
  </si>
  <si>
    <t>入力値等に矛盾がある場合にメッセージが表示されます</t>
    <rPh sb="0" eb="3">
      <t>ニュウリョクチ</t>
    </rPh>
    <rPh sb="3" eb="4">
      <t>トウ</t>
    </rPh>
    <rPh sb="5" eb="7">
      <t>ムジュン</t>
    </rPh>
    <rPh sb="10" eb="12">
      <t>バアイ</t>
    </rPh>
    <rPh sb="19" eb="21">
      <t>ヒョウジ</t>
    </rPh>
    <phoneticPr fontId="1"/>
  </si>
  <si>
    <r>
      <t>応募件数が表示されます（応募費用＝</t>
    </r>
    <r>
      <rPr>
        <sz val="10"/>
        <color rgb="FFFF0000"/>
        <rFont val="メイリオ"/>
        <family val="3"/>
        <charset val="128"/>
      </rPr>
      <t>60,000円</t>
    </r>
    <r>
      <rPr>
        <sz val="10"/>
        <color theme="1"/>
        <rFont val="メイリオ"/>
        <family val="3"/>
        <charset val="128"/>
      </rPr>
      <t>×応募件数）。</t>
    </r>
    <r>
      <rPr>
        <sz val="10"/>
        <color theme="1"/>
        <rFont val="メイリオ"/>
        <family val="3"/>
        <charset val="128"/>
      </rPr>
      <t>表示される値と実際の応募件数が異なる場合は、事務局にお問い合わせ下さい。</t>
    </r>
    <rPh sb="0" eb="2">
      <t>オウボ</t>
    </rPh>
    <rPh sb="2" eb="4">
      <t>ケンスウ</t>
    </rPh>
    <rPh sb="5" eb="7">
      <t>ヒョウジ</t>
    </rPh>
    <rPh sb="12" eb="14">
      <t>オウボ</t>
    </rPh>
    <rPh sb="14" eb="16">
      <t>ヒヨウ</t>
    </rPh>
    <rPh sb="23" eb="24">
      <t>エン</t>
    </rPh>
    <rPh sb="25" eb="27">
      <t>オウボ</t>
    </rPh>
    <rPh sb="27" eb="29">
      <t>ケンスウ</t>
    </rPh>
    <rPh sb="31" eb="33">
      <t>ヒョウジ</t>
    </rPh>
    <rPh sb="36" eb="37">
      <t>アタイ</t>
    </rPh>
    <rPh sb="38" eb="40">
      <t>ジッサイ</t>
    </rPh>
    <rPh sb="41" eb="43">
      <t>オウボ</t>
    </rPh>
    <rPh sb="43" eb="45">
      <t>ケンスウ</t>
    </rPh>
    <rPh sb="46" eb="47">
      <t>コト</t>
    </rPh>
    <rPh sb="49" eb="51">
      <t>バアイ</t>
    </rPh>
    <rPh sb="53" eb="56">
      <t>ジムキョク</t>
    </rPh>
    <rPh sb="58" eb="59">
      <t>ト</t>
    </rPh>
    <rPh sb="60" eb="61">
      <t>ア</t>
    </rPh>
    <rPh sb="63" eb="64">
      <t>クダ</t>
    </rPh>
    <phoneticPr fontId="1"/>
  </si>
  <si>
    <t>気密性能および認定等取得状況</t>
    <rPh sb="0" eb="2">
      <t>キミツ</t>
    </rPh>
    <rPh sb="2" eb="4">
      <t>セイノウ</t>
    </rPh>
    <rPh sb="7" eb="9">
      <t>ニンテイ</t>
    </rPh>
    <rPh sb="9" eb="10">
      <t>トウ</t>
    </rPh>
    <rPh sb="10" eb="14">
      <t>シュトクジョウキョウ</t>
    </rPh>
    <phoneticPr fontId="1"/>
  </si>
  <si>
    <t>（選択して下さい）</t>
  </si>
  <si>
    <t>給湯・温水一体型</t>
    <rPh sb="0" eb="2">
      <t>キュウトウ</t>
    </rPh>
    <rPh sb="3" eb="5">
      <t>オンスイ</t>
    </rPh>
    <rPh sb="5" eb="8">
      <t>イッタイガタ</t>
    </rPh>
    <phoneticPr fontId="1"/>
  </si>
  <si>
    <t>電気HP・ガス瞬間式併用</t>
    <rPh sb="0" eb="2">
      <t>デンキ</t>
    </rPh>
    <rPh sb="7" eb="9">
      <t>シュンカン</t>
    </rPh>
    <rPh sb="9" eb="10">
      <t>シキ</t>
    </rPh>
    <rPh sb="10" eb="12">
      <t>ヘイヨウ</t>
    </rPh>
    <phoneticPr fontId="1"/>
  </si>
  <si>
    <r>
      <t>この欄は、</t>
    </r>
    <r>
      <rPr>
        <b/>
        <sz val="10"/>
        <color rgb="FFFF0000"/>
        <rFont val="メイリオ"/>
        <family val="3"/>
        <charset val="128"/>
      </rPr>
      <t>応募する地域区分以外にも竣工実績がある場合は、地域区分別に入力</t>
    </r>
    <r>
      <rPr>
        <sz val="10"/>
        <color theme="1"/>
        <rFont val="メイリオ"/>
        <family val="3"/>
        <charset val="128"/>
      </rPr>
      <t>して下さい（太陽光・コージェネも同様）</t>
    </r>
    <rPh sb="2" eb="3">
      <t>ラン</t>
    </rPh>
    <rPh sb="5" eb="7">
      <t>オウボ</t>
    </rPh>
    <rPh sb="9" eb="13">
      <t>チイキクブン</t>
    </rPh>
    <rPh sb="13" eb="15">
      <t>イガイ</t>
    </rPh>
    <rPh sb="17" eb="19">
      <t>シュンコウ</t>
    </rPh>
    <rPh sb="19" eb="21">
      <t>ジッセキ</t>
    </rPh>
    <rPh sb="24" eb="26">
      <t>バアイ</t>
    </rPh>
    <rPh sb="28" eb="32">
      <t>チイキクブン</t>
    </rPh>
    <rPh sb="32" eb="33">
      <t>ベツ</t>
    </rPh>
    <rPh sb="34" eb="36">
      <t>ニュウリョク</t>
    </rPh>
    <rPh sb="38" eb="39">
      <t>クダ</t>
    </rPh>
    <rPh sb="42" eb="44">
      <t>タイヨウ</t>
    </rPh>
    <rPh sb="44" eb="45">
      <t>ヒカリ</t>
    </rPh>
    <rPh sb="52" eb="54">
      <t>ドウヨウ</t>
    </rPh>
    <phoneticPr fontId="1"/>
  </si>
  <si>
    <r>
      <t>この欄は、</t>
    </r>
    <r>
      <rPr>
        <b/>
        <sz val="9"/>
        <color rgb="FFFF0000"/>
        <rFont val="メイリオ"/>
        <family val="3"/>
        <charset val="128"/>
      </rPr>
      <t>シリーズ3の住宅に対して</t>
    </r>
    <r>
      <rPr>
        <sz val="9"/>
        <color theme="1"/>
        <rFont val="メイリオ"/>
        <family val="3"/>
        <charset val="128"/>
      </rPr>
      <t>行った気密測定、および認定等取得件数を記入して下さい（企業全体の棟数・件数ではありません）。</t>
    </r>
    <r>
      <rPr>
        <b/>
        <sz val="9"/>
        <color rgb="FFFF0000"/>
        <rFont val="メイリオ"/>
        <family val="3"/>
        <charset val="128"/>
      </rPr>
      <t>応募する地域区分以外のものを含みます</t>
    </r>
    <r>
      <rPr>
        <sz val="9"/>
        <color theme="1"/>
        <rFont val="メイリオ"/>
        <family val="3"/>
        <charset val="128"/>
      </rPr>
      <t>。</t>
    </r>
    <rPh sb="2" eb="3">
      <t>ラン</t>
    </rPh>
    <rPh sb="11" eb="13">
      <t>ジュウタク</t>
    </rPh>
    <rPh sb="14" eb="15">
      <t>タイ</t>
    </rPh>
    <rPh sb="17" eb="18">
      <t>オコナ</t>
    </rPh>
    <rPh sb="20" eb="22">
      <t>キミツ</t>
    </rPh>
    <rPh sb="22" eb="24">
      <t>ソクテイ</t>
    </rPh>
    <rPh sb="28" eb="30">
      <t>ニンテイ</t>
    </rPh>
    <rPh sb="30" eb="31">
      <t>トウ</t>
    </rPh>
    <rPh sb="31" eb="33">
      <t>シュトク</t>
    </rPh>
    <rPh sb="33" eb="35">
      <t>ケンスウ</t>
    </rPh>
    <rPh sb="36" eb="38">
      <t>キニュウ</t>
    </rPh>
    <rPh sb="40" eb="41">
      <t>クダ</t>
    </rPh>
    <rPh sb="44" eb="48">
      <t>キギョウゼンタイ</t>
    </rPh>
    <rPh sb="49" eb="51">
      <t>トウスウ</t>
    </rPh>
    <rPh sb="52" eb="54">
      <t>ケンスウ</t>
    </rPh>
    <rPh sb="63" eb="65">
      <t>オウボ</t>
    </rPh>
    <rPh sb="67" eb="71">
      <t>チイキクブン</t>
    </rPh>
    <rPh sb="71" eb="73">
      <t>イガイ</t>
    </rPh>
    <rPh sb="77" eb="78">
      <t>フク</t>
    </rPh>
    <phoneticPr fontId="1"/>
  </si>
  <si>
    <r>
      <t>この欄は、</t>
    </r>
    <r>
      <rPr>
        <b/>
        <sz val="9"/>
        <color rgb="FFFF0000"/>
        <rFont val="メイリオ"/>
        <family val="3"/>
        <charset val="128"/>
      </rPr>
      <t>シリーズ2の住宅に対して</t>
    </r>
    <r>
      <rPr>
        <sz val="9"/>
        <color theme="1"/>
        <rFont val="メイリオ"/>
        <family val="3"/>
        <charset val="128"/>
      </rPr>
      <t>行った気密測定、および認定等取得件数を記入して下さい（企業全体の棟数・件数ではありません）。</t>
    </r>
    <r>
      <rPr>
        <b/>
        <sz val="9"/>
        <color rgb="FFFF0000"/>
        <rFont val="メイリオ"/>
        <family val="3"/>
        <charset val="128"/>
      </rPr>
      <t>応募する地域区分以外のものを含みます</t>
    </r>
    <r>
      <rPr>
        <sz val="9"/>
        <color theme="1"/>
        <rFont val="メイリオ"/>
        <family val="3"/>
        <charset val="128"/>
      </rPr>
      <t>。</t>
    </r>
    <rPh sb="2" eb="3">
      <t>ラン</t>
    </rPh>
    <rPh sb="11" eb="13">
      <t>ジュウタク</t>
    </rPh>
    <rPh sb="14" eb="15">
      <t>タイ</t>
    </rPh>
    <rPh sb="17" eb="18">
      <t>オコナ</t>
    </rPh>
    <rPh sb="20" eb="22">
      <t>キミツ</t>
    </rPh>
    <rPh sb="22" eb="24">
      <t>ソクテイ</t>
    </rPh>
    <rPh sb="28" eb="30">
      <t>ニンテイ</t>
    </rPh>
    <rPh sb="30" eb="31">
      <t>トウ</t>
    </rPh>
    <rPh sb="31" eb="33">
      <t>シュトク</t>
    </rPh>
    <rPh sb="33" eb="35">
      <t>ケンスウ</t>
    </rPh>
    <rPh sb="36" eb="38">
      <t>キニュウ</t>
    </rPh>
    <rPh sb="40" eb="41">
      <t>クダ</t>
    </rPh>
    <rPh sb="44" eb="48">
      <t>キギョウゼンタイ</t>
    </rPh>
    <rPh sb="49" eb="51">
      <t>トウスウ</t>
    </rPh>
    <rPh sb="52" eb="54">
      <t>ケンスウ</t>
    </rPh>
    <rPh sb="63" eb="65">
      <t>オウボ</t>
    </rPh>
    <rPh sb="67" eb="71">
      <t>チイキクブン</t>
    </rPh>
    <rPh sb="71" eb="73">
      <t>イガイ</t>
    </rPh>
    <rPh sb="77" eb="78">
      <t>フク</t>
    </rPh>
    <phoneticPr fontId="1"/>
  </si>
  <si>
    <r>
      <t>この欄は、</t>
    </r>
    <r>
      <rPr>
        <b/>
        <sz val="9"/>
        <color rgb="FFFF0000"/>
        <rFont val="メイリオ"/>
        <family val="3"/>
        <charset val="128"/>
      </rPr>
      <t>シリーズ1の住宅に対して</t>
    </r>
    <r>
      <rPr>
        <sz val="9"/>
        <color theme="1"/>
        <rFont val="メイリオ"/>
        <family val="3"/>
        <charset val="128"/>
      </rPr>
      <t>行った気密測定、および認定等取得件数を記入して下さい（企業全体の棟数・件数ではありません）。</t>
    </r>
    <r>
      <rPr>
        <b/>
        <sz val="9"/>
        <color rgb="FFFF0000"/>
        <rFont val="メイリオ"/>
        <family val="3"/>
        <charset val="128"/>
      </rPr>
      <t>応募する地域区分以外のものを含みます</t>
    </r>
    <r>
      <rPr>
        <sz val="9"/>
        <color theme="1"/>
        <rFont val="メイリオ"/>
        <family val="3"/>
        <charset val="128"/>
      </rPr>
      <t>。</t>
    </r>
    <rPh sb="2" eb="3">
      <t>ラン</t>
    </rPh>
    <rPh sb="11" eb="13">
      <t>ジュウタク</t>
    </rPh>
    <rPh sb="14" eb="15">
      <t>タイ</t>
    </rPh>
    <rPh sb="17" eb="18">
      <t>オコナ</t>
    </rPh>
    <rPh sb="20" eb="22">
      <t>キミツ</t>
    </rPh>
    <rPh sb="22" eb="24">
      <t>ソクテイ</t>
    </rPh>
    <rPh sb="28" eb="30">
      <t>ニンテイ</t>
    </rPh>
    <rPh sb="30" eb="31">
      <t>トウ</t>
    </rPh>
    <rPh sb="31" eb="33">
      <t>シュトク</t>
    </rPh>
    <rPh sb="33" eb="35">
      <t>ケンスウ</t>
    </rPh>
    <rPh sb="36" eb="38">
      <t>キニュウ</t>
    </rPh>
    <rPh sb="40" eb="41">
      <t>クダ</t>
    </rPh>
    <rPh sb="44" eb="48">
      <t>キギョウゼンタイ</t>
    </rPh>
    <rPh sb="49" eb="51">
      <t>トウスウ</t>
    </rPh>
    <rPh sb="52" eb="54">
      <t>ケンスウ</t>
    </rPh>
    <rPh sb="63" eb="65">
      <t>オウボ</t>
    </rPh>
    <rPh sb="67" eb="71">
      <t>チイキクブン</t>
    </rPh>
    <rPh sb="71" eb="73">
      <t>イガイ</t>
    </rPh>
    <rPh sb="77" eb="78">
      <t>フク</t>
    </rPh>
    <phoneticPr fontId="1"/>
  </si>
  <si>
    <t>Ver.1.0</t>
    <phoneticPr fontId="1"/>
  </si>
  <si>
    <t>2021(令和3)年度：</t>
    <rPh sb="5" eb="7">
      <t>レイワ</t>
    </rPh>
    <rPh sb="9" eb="11">
      <t>ネンド</t>
    </rPh>
    <phoneticPr fontId="1"/>
  </si>
  <si>
    <t>2021(令和3)年度</t>
    <rPh sb="5" eb="7">
      <t>レイワ</t>
    </rPh>
    <rPh sb="9" eb="11">
      <t>ネンド</t>
    </rPh>
    <phoneticPr fontId="1"/>
  </si>
  <si>
    <t>WebサイトURL</t>
    <phoneticPr fontId="1"/>
  </si>
  <si>
    <t>SNS（種類、アカウント/ユーザー名等）</t>
    <rPh sb="4" eb="6">
      <t>シュルイ</t>
    </rPh>
    <rPh sb="17" eb="18">
      <t>メイ</t>
    </rPh>
    <rPh sb="18" eb="19">
      <t>トウ</t>
    </rPh>
    <phoneticPr fontId="1"/>
  </si>
  <si>
    <t>種類(選択して下さい)</t>
  </si>
  <si>
    <t>(アカウント入力)</t>
    <rPh sb="6" eb="8">
      <t>ニュウリョク</t>
    </rPh>
    <phoneticPr fontId="1"/>
  </si>
  <si>
    <t>ご担当者様</t>
    <rPh sb="1" eb="4">
      <t>タントウシャ</t>
    </rPh>
    <rPh sb="4" eb="5">
      <t>サマ</t>
    </rPh>
    <phoneticPr fontId="1"/>
  </si>
  <si>
    <t>このファイル全体をExcelファイルのまま送付して下さい（PDFへの変換などは行わないで下さい）。</t>
    <rPh sb="6" eb="8">
      <t>ゼンタイ</t>
    </rPh>
    <rPh sb="21" eb="23">
      <t>ソウフ</t>
    </rPh>
    <rPh sb="25" eb="26">
      <t>クダ</t>
    </rPh>
    <rPh sb="34" eb="36">
      <t>ヘンカン</t>
    </rPh>
    <rPh sb="39" eb="40">
      <t>オコナ</t>
    </rPh>
    <rPh sb="44" eb="45">
      <t>クダ</t>
    </rPh>
    <phoneticPr fontId="1"/>
  </si>
  <si>
    <r>
      <t>※この欄の竣工棟数は、</t>
    </r>
    <r>
      <rPr>
        <b/>
        <sz val="10"/>
        <color rgb="FFFF0000"/>
        <rFont val="メイリオ"/>
        <family val="3"/>
        <charset val="128"/>
      </rPr>
      <t>応募しない地域区分を含む</t>
    </r>
    <r>
      <rPr>
        <sz val="10"/>
        <color rgb="FFFF0000"/>
        <rFont val="メイリオ"/>
        <family val="3"/>
        <charset val="128"/>
      </rPr>
      <t>、</t>
    </r>
    <r>
      <rPr>
        <b/>
        <sz val="10"/>
        <color rgb="FFFF0000"/>
        <rFont val="メイリオ"/>
        <family val="3"/>
        <charset val="128"/>
      </rPr>
      <t>シリーズ1に該当する住宅の合計棟数</t>
    </r>
    <r>
      <rPr>
        <sz val="10"/>
        <color rgb="FFFF0000"/>
        <rFont val="メイリオ"/>
        <family val="3"/>
        <charset val="128"/>
      </rPr>
      <t>です（シリーズ2・3も同様）</t>
    </r>
    <rPh sb="3" eb="4">
      <t>ラン</t>
    </rPh>
    <rPh sb="5" eb="7">
      <t>シュンコウ</t>
    </rPh>
    <rPh sb="7" eb="9">
      <t>トウスウ</t>
    </rPh>
    <rPh sb="11" eb="13">
      <t>オウボ</t>
    </rPh>
    <rPh sb="16" eb="20">
      <t>チイキクブン</t>
    </rPh>
    <rPh sb="21" eb="22">
      <t>フク</t>
    </rPh>
    <rPh sb="30" eb="32">
      <t>ガイトウ</t>
    </rPh>
    <rPh sb="34" eb="36">
      <t>ジュウタク</t>
    </rPh>
    <rPh sb="37" eb="39">
      <t>ゴウケイ</t>
    </rPh>
    <rPh sb="39" eb="41">
      <t>トウスウ</t>
    </rPh>
    <rPh sb="52" eb="54">
      <t>ドウヨウ</t>
    </rPh>
    <phoneticPr fontId="1"/>
  </si>
  <si>
    <r>
      <t>企業全竣工棟数（応募シリーズ</t>
    </r>
    <r>
      <rPr>
        <b/>
        <sz val="10"/>
        <color rgb="FFFF0000"/>
        <rFont val="メイリオ"/>
        <family val="3"/>
        <charset val="128"/>
      </rPr>
      <t>以外を含む</t>
    </r>
    <r>
      <rPr>
        <sz val="10"/>
        <color theme="1"/>
        <rFont val="メイリオ"/>
        <family val="3"/>
        <charset val="128"/>
      </rPr>
      <t>）</t>
    </r>
    <rPh sb="0" eb="2">
      <t>キギョウ</t>
    </rPh>
    <phoneticPr fontId="1"/>
  </si>
  <si>
    <r>
      <t>※この欄の棟数・件数は、</t>
    </r>
    <r>
      <rPr>
        <b/>
        <sz val="10"/>
        <color rgb="FFFF0000"/>
        <rFont val="メイリオ"/>
        <family val="3"/>
        <charset val="128"/>
      </rPr>
      <t>応募シリーズ以外を含む</t>
    </r>
    <r>
      <rPr>
        <sz val="10"/>
        <color rgb="FFFF0000"/>
        <rFont val="メイリオ"/>
        <family val="3"/>
        <charset val="128"/>
      </rPr>
      <t>、</t>
    </r>
    <r>
      <rPr>
        <b/>
        <sz val="10"/>
        <color rgb="FFFF0000"/>
        <rFont val="メイリオ"/>
        <family val="3"/>
        <charset val="128"/>
      </rPr>
      <t>企業としての全竣工棟数</t>
    </r>
    <r>
      <rPr>
        <sz val="10"/>
        <color rgb="FFFF0000"/>
        <rFont val="メイリオ"/>
        <family val="3"/>
        <charset val="128"/>
      </rPr>
      <t>・取得件数等です</t>
    </r>
    <rPh sb="3" eb="4">
      <t>ラン</t>
    </rPh>
    <rPh sb="5" eb="7">
      <t>トウスウ</t>
    </rPh>
    <rPh sb="8" eb="10">
      <t>ケンスウ</t>
    </rPh>
    <rPh sb="12" eb="14">
      <t>オウボ</t>
    </rPh>
    <rPh sb="18" eb="20">
      <t>イガイ</t>
    </rPh>
    <rPh sb="21" eb="22">
      <t>フク</t>
    </rPh>
    <rPh sb="24" eb="26">
      <t>キギョウ</t>
    </rPh>
    <rPh sb="30" eb="31">
      <t>ゼン</t>
    </rPh>
    <rPh sb="31" eb="33">
      <t>シュンコウ</t>
    </rPh>
    <rPh sb="33" eb="35">
      <t>トウスウ</t>
    </rPh>
    <rPh sb="36" eb="38">
      <t>シュトク</t>
    </rPh>
    <rPh sb="38" eb="40">
      <t>ケンスウ</t>
    </rPh>
    <rPh sb="40" eb="41">
      <t>トウ</t>
    </rPh>
    <phoneticPr fontId="1"/>
  </si>
  <si>
    <t>各シートの右側欄外に「記入上の注意事項」を記載しています。ご確認のうえ入力して下さい。</t>
    <rPh sb="0" eb="1">
      <t>カク</t>
    </rPh>
    <rPh sb="5" eb="7">
      <t>ミギガワ</t>
    </rPh>
    <rPh sb="7" eb="9">
      <t>ランガイ</t>
    </rPh>
    <rPh sb="11" eb="13">
      <t>キニュウ</t>
    </rPh>
    <rPh sb="13" eb="14">
      <t>ジョウ</t>
    </rPh>
    <rPh sb="15" eb="19">
      <t>チュウイジコウ</t>
    </rPh>
    <rPh sb="21" eb="23">
      <t>キサイ</t>
    </rPh>
    <rPh sb="30" eb="32">
      <t>カクニン</t>
    </rPh>
    <rPh sb="35" eb="37">
      <t>ニュウリョク</t>
    </rPh>
    <rPh sb="39" eb="40">
      <t>クダ</t>
    </rPh>
    <phoneticPr fontId="1"/>
  </si>
  <si>
    <t>〒</t>
    <phoneticPr fontId="1"/>
  </si>
  <si>
    <t>共通項目
（事業年度での
集計。応募シリーズ以外の物件もカウントして下さい）</t>
    <rPh sb="0" eb="2">
      <t>キョウツウ</t>
    </rPh>
    <rPh sb="2" eb="4">
      <t>コウモク</t>
    </rPh>
    <rPh sb="6" eb="10">
      <t>ジギョウネンド</t>
    </rPh>
    <rPh sb="13" eb="15">
      <t>シュウケイ</t>
    </rPh>
    <rPh sb="16" eb="18">
      <t>オウボ</t>
    </rPh>
    <rPh sb="22" eb="24">
      <t>イガイ</t>
    </rPh>
    <rPh sb="25" eb="27">
      <t>ブッケン</t>
    </rPh>
    <rPh sb="34" eb="35">
      <t>クダ</t>
    </rPh>
    <phoneticPr fontId="1"/>
  </si>
  <si>
    <t>過去2事業年度の竣工棟数</t>
    <rPh sb="0" eb="2">
      <t>カコ</t>
    </rPh>
    <rPh sb="3" eb="5">
      <t>ジギョウ</t>
    </rPh>
    <rPh sb="5" eb="6">
      <t>ネン</t>
    </rPh>
    <rPh sb="6" eb="7">
      <t>ド</t>
    </rPh>
    <rPh sb="8" eb="10">
      <t>シュンコウ</t>
    </rPh>
    <rPh sb="10" eb="12">
      <t>トウスウ</t>
    </rPh>
    <phoneticPr fontId="1"/>
  </si>
  <si>
    <t>2シリーズ目の過去2事業年度の竣工棟数を記入して下さい。</t>
    <rPh sb="5" eb="6">
      <t>メ</t>
    </rPh>
    <rPh sb="7" eb="9">
      <t>カコ</t>
    </rPh>
    <rPh sb="10" eb="12">
      <t>ジギョウ</t>
    </rPh>
    <rPh sb="12" eb="13">
      <t>ネン</t>
    </rPh>
    <rPh sb="13" eb="14">
      <t>ド</t>
    </rPh>
    <rPh sb="15" eb="17">
      <t>シュンコウ</t>
    </rPh>
    <rPh sb="17" eb="19">
      <t>トウスウ</t>
    </rPh>
    <rPh sb="20" eb="22">
      <t>キニュウ</t>
    </rPh>
    <rPh sb="24" eb="25">
      <t>クダ</t>
    </rPh>
    <phoneticPr fontId="1"/>
  </si>
  <si>
    <t>3シリーズ目の過去2事業年度の竣工棟数を記入して下さい。</t>
    <rPh sb="5" eb="6">
      <t>メ</t>
    </rPh>
    <rPh sb="7" eb="9">
      <t>カコ</t>
    </rPh>
    <rPh sb="10" eb="12">
      <t>ジギョウ</t>
    </rPh>
    <rPh sb="12" eb="13">
      <t>ネン</t>
    </rPh>
    <rPh sb="13" eb="14">
      <t>ド</t>
    </rPh>
    <rPh sb="15" eb="17">
      <t>シュンコウ</t>
    </rPh>
    <rPh sb="17" eb="19">
      <t>トウスウ</t>
    </rPh>
    <rPh sb="20" eb="22">
      <t>キニュウ</t>
    </rPh>
    <rPh sb="24" eb="25">
      <t>クダ</t>
    </rPh>
    <phoneticPr fontId="1"/>
  </si>
  <si>
    <t>過去2事業年度の企業の全竣工棟数（応募シリーズ以外の物件を含む。全地域合計）を記入して下さい。</t>
    <rPh sb="0" eb="2">
      <t>カコ</t>
    </rPh>
    <rPh sb="3" eb="5">
      <t>ジギョウ</t>
    </rPh>
    <rPh sb="5" eb="7">
      <t>ネンド</t>
    </rPh>
    <rPh sb="8" eb="10">
      <t>キギョウ</t>
    </rPh>
    <rPh sb="11" eb="12">
      <t>ゼン</t>
    </rPh>
    <rPh sb="12" eb="14">
      <t>シュンコウ</t>
    </rPh>
    <rPh sb="14" eb="16">
      <t>トウスウ</t>
    </rPh>
    <rPh sb="17" eb="19">
      <t>オウボ</t>
    </rPh>
    <rPh sb="23" eb="25">
      <t>イガイ</t>
    </rPh>
    <rPh sb="26" eb="28">
      <t>ブッケン</t>
    </rPh>
    <rPh sb="29" eb="30">
      <t>フク</t>
    </rPh>
    <rPh sb="32" eb="35">
      <t>ゼンチイキ</t>
    </rPh>
    <rPh sb="35" eb="37">
      <t>ゴウケイ</t>
    </rPh>
    <rPh sb="39" eb="41">
      <t>キニュウ</t>
    </rPh>
    <rPh sb="43" eb="44">
      <t>クダ</t>
    </rPh>
    <phoneticPr fontId="1"/>
  </si>
  <si>
    <t>Error：2021年度のシリーズ竣工棟数合計が全竣工棟数を超えています</t>
    <phoneticPr fontId="1"/>
  </si>
  <si>
    <t>★★★以上</t>
    <rPh sb="3" eb="5">
      <t>イジョウ</t>
    </rPh>
    <phoneticPr fontId="1"/>
  </si>
  <si>
    <t>BELS取得件数</t>
    <phoneticPr fontId="1"/>
  </si>
  <si>
    <t>ZEHマーク取得</t>
    <rPh sb="6" eb="8">
      <t>シュトク</t>
    </rPh>
    <phoneticPr fontId="1"/>
  </si>
  <si>
    <t>Error：ZEHマーク取得件数がBELS取得件数を超えています</t>
    <rPh sb="12" eb="14">
      <t>シュトク</t>
    </rPh>
    <rPh sb="14" eb="16">
      <t>ケンスウ</t>
    </rPh>
    <rPh sb="21" eb="23">
      <t>シュトク</t>
    </rPh>
    <rPh sb="23" eb="25">
      <t>ケンスウ</t>
    </rPh>
    <rPh sb="26" eb="27">
      <t>コ</t>
    </rPh>
    <phoneticPr fontId="1"/>
  </si>
  <si>
    <r>
      <t>η</t>
    </r>
    <r>
      <rPr>
        <vertAlign val="subscript"/>
        <sz val="10"/>
        <color theme="1"/>
        <rFont val="メイリオ"/>
        <family val="3"/>
        <charset val="128"/>
      </rPr>
      <t>d</t>
    </r>
    <r>
      <rPr>
        <sz val="10"/>
        <color theme="1"/>
        <rFont val="メイリオ"/>
        <family val="3"/>
        <charset val="128"/>
      </rPr>
      <t>値（窓）</t>
    </r>
    <rPh sb="2" eb="3">
      <t>チ</t>
    </rPh>
    <rPh sb="4" eb="5">
      <t>マド</t>
    </rPh>
    <phoneticPr fontId="1"/>
  </si>
  <si>
    <t>資料種別</t>
    <rPh sb="0" eb="2">
      <t>シリョウ</t>
    </rPh>
    <rPh sb="2" eb="4">
      <t>シュベツ</t>
    </rPh>
    <phoneticPr fontId="1"/>
  </si>
  <si>
    <t>提出方法</t>
    <rPh sb="0" eb="2">
      <t>テイシュツ</t>
    </rPh>
    <rPh sb="2" eb="4">
      <t>ホウホウ</t>
    </rPh>
    <phoneticPr fontId="1"/>
  </si>
  <si>
    <t>(選択して下さい)</t>
  </si>
  <si>
    <t>視点2・3資料の
提出方法</t>
    <rPh sb="0" eb="2">
      <t>シテン</t>
    </rPh>
    <rPh sb="5" eb="7">
      <t>シリョウ</t>
    </rPh>
    <rPh sb="9" eb="13">
      <t>テイシュツホウホウ</t>
    </rPh>
    <phoneticPr fontId="1"/>
  </si>
  <si>
    <t>Error:視点2の資料に代わるURLが入力されていません</t>
    <rPh sb="6" eb="8">
      <t>シテン</t>
    </rPh>
    <rPh sb="10" eb="12">
      <t>シリョウ</t>
    </rPh>
    <rPh sb="13" eb="14">
      <t>カ</t>
    </rPh>
    <rPh sb="20" eb="22">
      <t>ニュウリョク</t>
    </rPh>
    <phoneticPr fontId="1"/>
  </si>
  <si>
    <t>Error:視点3-1の資料に代わるURLが入力されていません</t>
    <rPh sb="6" eb="8">
      <t>シテン</t>
    </rPh>
    <rPh sb="12" eb="14">
      <t>シリョウ</t>
    </rPh>
    <rPh sb="15" eb="16">
      <t>カ</t>
    </rPh>
    <rPh sb="22" eb="24">
      <t>ニュウリョク</t>
    </rPh>
    <phoneticPr fontId="1"/>
  </si>
  <si>
    <t>Error:視点3-2の資料に代わるURLが入力されていません</t>
    <rPh sb="6" eb="8">
      <t>シテン</t>
    </rPh>
    <rPh sb="12" eb="14">
      <t>シリョウ</t>
    </rPh>
    <rPh sb="15" eb="16">
      <t>カ</t>
    </rPh>
    <rPh sb="22" eb="24">
      <t>ニュウリョク</t>
    </rPh>
    <phoneticPr fontId="1"/>
  </si>
  <si>
    <t>基本情報シートのシリーズ名1にリンクしています</t>
    <rPh sb="0" eb="2">
      <t>キホン</t>
    </rPh>
    <rPh sb="2" eb="4">
      <t>ジョウホウ</t>
    </rPh>
    <rPh sb="12" eb="13">
      <t>メイ</t>
    </rPh>
    <phoneticPr fontId="1"/>
  </si>
  <si>
    <t>基本情報シートの応募者名にリンクしています</t>
    <rPh sb="0" eb="2">
      <t>キホン</t>
    </rPh>
    <rPh sb="2" eb="4">
      <t>ジョウホウ</t>
    </rPh>
    <rPh sb="8" eb="11">
      <t>オウボシャ</t>
    </rPh>
    <rPh sb="11" eb="12">
      <t>メイ</t>
    </rPh>
    <phoneticPr fontId="1"/>
  </si>
  <si>
    <t>基本情報シートのシリーズ名3にリンクしています</t>
    <rPh sb="0" eb="2">
      <t>キホン</t>
    </rPh>
    <rPh sb="2" eb="4">
      <t>ジョウホウ</t>
    </rPh>
    <rPh sb="12" eb="13">
      <t>メイ</t>
    </rPh>
    <phoneticPr fontId="1"/>
  </si>
  <si>
    <t>基本情報シートのシリーズ名2にリンクしています</t>
    <rPh sb="0" eb="2">
      <t>キホン</t>
    </rPh>
    <rPh sb="2" eb="4">
      <t>ジョウホウ</t>
    </rPh>
    <rPh sb="12" eb="13">
      <t>メイ</t>
    </rPh>
    <phoneticPr fontId="1"/>
  </si>
  <si>
    <t>2022(令和4)年度：</t>
    <rPh sb="5" eb="7">
      <t>レイワ</t>
    </rPh>
    <rPh sb="9" eb="11">
      <t>ネンド</t>
    </rPh>
    <phoneticPr fontId="1"/>
  </si>
  <si>
    <t>2022(令和4)年度</t>
    <rPh sb="5" eb="7">
      <t>レイワ</t>
    </rPh>
    <rPh sb="9" eb="11">
      <t>ネンド</t>
    </rPh>
    <phoneticPr fontId="1"/>
  </si>
  <si>
    <t>2022(令和4)年度
全竣工物件
認定等取得状況</t>
    <rPh sb="5" eb="7">
      <t>レイワ</t>
    </rPh>
    <rPh sb="9" eb="11">
      <t>ネンド</t>
    </rPh>
    <rPh sb="12" eb="13">
      <t>ゼン</t>
    </rPh>
    <rPh sb="13" eb="15">
      <t>シュンコウ</t>
    </rPh>
    <rPh sb="15" eb="17">
      <t>ブッケン</t>
    </rPh>
    <rPh sb="18" eb="20">
      <t>ニンテイ</t>
    </rPh>
    <rPh sb="20" eb="21">
      <t>トウ</t>
    </rPh>
    <rPh sb="21" eb="23">
      <t>シュトク</t>
    </rPh>
    <rPh sb="23" eb="25">
      <t>ジョウキョウ</t>
    </rPh>
    <phoneticPr fontId="1"/>
  </si>
  <si>
    <t>ZEHビルダー
/プランナー登録名称（屋号）</t>
    <rPh sb="14" eb="16">
      <t>トウロク</t>
    </rPh>
    <rPh sb="16" eb="18">
      <t>メイショウ</t>
    </rPh>
    <rPh sb="19" eb="21">
      <t>ヤゴウ</t>
    </rPh>
    <phoneticPr fontId="1"/>
  </si>
  <si>
    <r>
      <t>シリーズごとに、過去2年度の竣工棟数（</t>
    </r>
    <r>
      <rPr>
        <b/>
        <sz val="9"/>
        <color rgb="FFFF0000"/>
        <rFont val="メイリオ"/>
        <family val="3"/>
        <charset val="128"/>
      </rPr>
      <t>応募しない地域を含む、合計棟数</t>
    </r>
    <r>
      <rPr>
        <sz val="9"/>
        <color theme="1"/>
        <rFont val="メイリオ"/>
        <family val="3"/>
        <charset val="128"/>
      </rPr>
      <t xml:space="preserve">）を記入して下さい。「年度」は事業年度を指すものとします。
</t>
    </r>
    <r>
      <rPr>
        <b/>
        <sz val="9"/>
        <color rgb="FFFF0000"/>
        <rFont val="メイリオ"/>
        <family val="3"/>
        <charset val="128"/>
      </rPr>
      <t>今年度の応募における竣工実績集計期間（2022(令和4)年10月1日～2023(令和5)年9月30日）とは一致しませんのでご注意下さい。</t>
    </r>
    <rPh sb="8" eb="10">
      <t>カコ</t>
    </rPh>
    <rPh sb="11" eb="12">
      <t>ネン</t>
    </rPh>
    <rPh sb="12" eb="13">
      <t>ド</t>
    </rPh>
    <rPh sb="14" eb="16">
      <t>シュンコウ</t>
    </rPh>
    <rPh sb="16" eb="18">
      <t>トウスウ</t>
    </rPh>
    <rPh sb="19" eb="21">
      <t>オウボ</t>
    </rPh>
    <rPh sb="24" eb="26">
      <t>チイキ</t>
    </rPh>
    <rPh sb="27" eb="28">
      <t>フク</t>
    </rPh>
    <rPh sb="30" eb="32">
      <t>ゴウケイ</t>
    </rPh>
    <rPh sb="32" eb="33">
      <t>トウ</t>
    </rPh>
    <rPh sb="33" eb="34">
      <t>スウ</t>
    </rPh>
    <rPh sb="36" eb="38">
      <t>キニュウ</t>
    </rPh>
    <rPh sb="40" eb="41">
      <t>クダ</t>
    </rPh>
    <rPh sb="45" eb="47">
      <t>ネンド</t>
    </rPh>
    <rPh sb="49" eb="51">
      <t>ジギョウ</t>
    </rPh>
    <rPh sb="54" eb="55">
      <t>サ</t>
    </rPh>
    <rPh sb="64" eb="67">
      <t>コンネンド</t>
    </rPh>
    <rPh sb="68" eb="70">
      <t>オウボ</t>
    </rPh>
    <rPh sb="74" eb="76">
      <t>シュンコウ</t>
    </rPh>
    <rPh sb="76" eb="78">
      <t>ジッセキ</t>
    </rPh>
    <rPh sb="78" eb="82">
      <t>シュウケイキカン</t>
    </rPh>
    <rPh sb="88" eb="90">
      <t>レイワ</t>
    </rPh>
    <rPh sb="92" eb="93">
      <t>ネン</t>
    </rPh>
    <rPh sb="95" eb="96">
      <t>ガツ</t>
    </rPh>
    <rPh sb="97" eb="98">
      <t>ニチ</t>
    </rPh>
    <rPh sb="104" eb="106">
      <t>レイワ</t>
    </rPh>
    <rPh sb="108" eb="109">
      <t>ネン</t>
    </rPh>
    <rPh sb="110" eb="111">
      <t>ガツ</t>
    </rPh>
    <rPh sb="113" eb="114">
      <t>ニチ</t>
    </rPh>
    <rPh sb="117" eb="119">
      <t>イッチ</t>
    </rPh>
    <rPh sb="126" eb="128">
      <t>チュウイ</t>
    </rPh>
    <rPh sb="128" eb="129">
      <t>クダ</t>
    </rPh>
    <phoneticPr fontId="1"/>
  </si>
  <si>
    <t>2022（令和4）年度においてZEHビルダー/プランナー登録がある場合はその登録名、および2022年度における各種省エネルギー関連認定取得件数を記入して下さい。
※ZEHビルダー/プランナー登録制度は、経済産業省「ネット・ゼロ・エネルギー・ハウス支援事業」（執行団体：一般社団法人環境共創イニシアチブ）に基づきます）</t>
    <rPh sb="5" eb="7">
      <t>レイワ</t>
    </rPh>
    <rPh sb="9" eb="11">
      <t>ネンド</t>
    </rPh>
    <rPh sb="33" eb="35">
      <t>バアイ</t>
    </rPh>
    <rPh sb="38" eb="40">
      <t>トウロク</t>
    </rPh>
    <rPh sb="40" eb="41">
      <t>メイ</t>
    </rPh>
    <rPh sb="49" eb="50">
      <t>ネン</t>
    </rPh>
    <rPh sb="50" eb="51">
      <t>ド</t>
    </rPh>
    <rPh sb="55" eb="57">
      <t>カクシュ</t>
    </rPh>
    <rPh sb="57" eb="58">
      <t>ショウ</t>
    </rPh>
    <rPh sb="63" eb="65">
      <t>カンレン</t>
    </rPh>
    <rPh sb="65" eb="67">
      <t>ニンテイ</t>
    </rPh>
    <rPh sb="67" eb="71">
      <t>シュトクケンスウ</t>
    </rPh>
    <phoneticPr fontId="1"/>
  </si>
  <si>
    <t>★★以下</t>
    <rPh sb="2" eb="4">
      <t>イカ</t>
    </rPh>
    <phoneticPr fontId="1"/>
  </si>
  <si>
    <t>視点2
（資料2023_04）</t>
    <rPh sb="0" eb="2">
      <t>シテン</t>
    </rPh>
    <rPh sb="5" eb="7">
      <t>シリョウ</t>
    </rPh>
    <phoneticPr fontId="1"/>
  </si>
  <si>
    <t>視点3-1
（資料2023_05）</t>
    <rPh sb="0" eb="2">
      <t>シテン</t>
    </rPh>
    <rPh sb="7" eb="9">
      <t>シリョウ</t>
    </rPh>
    <phoneticPr fontId="1"/>
  </si>
  <si>
    <t>視点3-2
（資料2023_06）</t>
    <rPh sb="0" eb="2">
      <t>シテン</t>
    </rPh>
    <rPh sb="7" eb="9">
      <t>シリョウ</t>
    </rPh>
    <phoneticPr fontId="1"/>
  </si>
  <si>
    <t>ハウス・オブ・ザ・イヤー・イン・エナジー 2023 資料①：基本情報およびシリーズ共通項目</t>
    <rPh sb="30" eb="32">
      <t>キホン</t>
    </rPh>
    <rPh sb="32" eb="34">
      <t>ジョウホウ</t>
    </rPh>
    <rPh sb="41" eb="43">
      <t>キョウツウ</t>
    </rPh>
    <rPh sb="43" eb="45">
      <t>コウモク</t>
    </rPh>
    <phoneticPr fontId="1"/>
  </si>
  <si>
    <t>ハウス・オブ・ザ・イヤー・イン・エナジー 2023 資料①：応募シリーズ1概要</t>
    <rPh sb="30" eb="32">
      <t>オウボ</t>
    </rPh>
    <rPh sb="37" eb="39">
      <t>ガイヨウ</t>
    </rPh>
    <phoneticPr fontId="1"/>
  </si>
  <si>
    <t>ハウス・オブ・ザ・イヤー・イン・エナジー 2023 資料①：応募シリーズ2概要</t>
    <rPh sb="30" eb="32">
      <t>オウボ</t>
    </rPh>
    <rPh sb="37" eb="39">
      <t>ガイヨウ</t>
    </rPh>
    <phoneticPr fontId="1"/>
  </si>
  <si>
    <t>ハウス・オブ・ザ・イヤー・イン・エナジー 2023 資料①：応募シリーズ3概要</t>
    <rPh sb="30" eb="32">
      <t>オウボ</t>
    </rPh>
    <rPh sb="37" eb="39">
      <t>ガイヨウ</t>
    </rPh>
    <phoneticPr fontId="1"/>
  </si>
  <si>
    <r>
      <rPr>
        <b/>
        <sz val="9"/>
        <color theme="1"/>
        <rFont val="メイリオ"/>
        <family val="3"/>
        <charset val="128"/>
      </rPr>
      <t>応募シリーズ3の期間内の竣工実績</t>
    </r>
    <r>
      <rPr>
        <sz val="9"/>
        <color theme="1"/>
        <rFont val="メイリオ"/>
        <family val="3"/>
        <charset val="128"/>
      </rPr>
      <t>、およびそのうちの太陽光発電・コージェネレーションの搭載棟数を記入して下さい。太陽光・コージェネは引き渡し時に搭載されていたものに限ります（引き渡し後に居住者が購入・設置したものは含みません）。
　</t>
    </r>
    <r>
      <rPr>
        <sz val="11"/>
        <color theme="1"/>
        <rFont val="メイリオ"/>
        <family val="3"/>
        <charset val="128"/>
      </rPr>
      <t>・</t>
    </r>
    <r>
      <rPr>
        <b/>
        <u/>
        <sz val="11"/>
        <color rgb="FFFF0000"/>
        <rFont val="メイリオ"/>
        <family val="3"/>
        <charset val="128"/>
      </rPr>
      <t>集計期間は2022年10月1日～2023年9月30日</t>
    </r>
    <r>
      <rPr>
        <sz val="11"/>
        <color theme="1"/>
        <rFont val="メイリオ"/>
        <family val="3"/>
        <charset val="128"/>
      </rPr>
      <t>として下さい</t>
    </r>
    <r>
      <rPr>
        <u/>
        <sz val="11"/>
        <color rgb="FFFF0000"/>
        <rFont val="メイリオ"/>
        <family val="3"/>
        <charset val="128"/>
      </rPr>
      <t xml:space="preserve">
</t>
    </r>
    <r>
      <rPr>
        <sz val="11"/>
        <color rgb="FFFF0000"/>
        <rFont val="メイリオ"/>
        <family val="3"/>
        <charset val="128"/>
      </rPr>
      <t>　・</t>
    </r>
    <r>
      <rPr>
        <u/>
        <sz val="11"/>
        <color rgb="FFFF0000"/>
        <rFont val="メイリオ"/>
        <family val="3"/>
        <charset val="128"/>
      </rPr>
      <t>地域区分別に集計して記入</t>
    </r>
    <r>
      <rPr>
        <sz val="11"/>
        <color theme="1"/>
        <rFont val="メイリオ"/>
        <family val="3"/>
        <charset val="128"/>
      </rPr>
      <t>して下さい
　・応募要件として、</t>
    </r>
    <r>
      <rPr>
        <b/>
        <u/>
        <sz val="11"/>
        <color rgb="FFFF0000"/>
        <rFont val="メイリオ"/>
        <family val="3"/>
        <charset val="128"/>
      </rPr>
      <t>竣工棟数の合計が3棟以上</t>
    </r>
    <r>
      <rPr>
        <sz val="11"/>
        <color theme="1"/>
        <rFont val="メイリオ"/>
        <family val="3"/>
        <charset val="128"/>
      </rPr>
      <t>となっている必要があります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の地域についても竣工実績がある場合は記入</t>
    </r>
    <r>
      <rPr>
        <sz val="11"/>
        <color theme="1"/>
        <rFont val="メイリオ"/>
        <family val="3"/>
        <charset val="128"/>
      </rPr>
      <t>して下さい</t>
    </r>
    <rPh sb="0" eb="2">
      <t>オウボ</t>
    </rPh>
    <rPh sb="8" eb="10">
      <t>キカン</t>
    </rPh>
    <rPh sb="10" eb="11">
      <t>ナイ</t>
    </rPh>
    <rPh sb="12" eb="14">
      <t>シュンコウ</t>
    </rPh>
    <rPh sb="14" eb="16">
      <t>ジッセキ</t>
    </rPh>
    <rPh sb="25" eb="28">
      <t>タイヨウコウ</t>
    </rPh>
    <rPh sb="28" eb="30">
      <t>ハツデン</t>
    </rPh>
    <rPh sb="42" eb="44">
      <t>トウサイ</t>
    </rPh>
    <rPh sb="44" eb="45">
      <t>トウ</t>
    </rPh>
    <rPh sb="45" eb="46">
      <t>スウ</t>
    </rPh>
    <rPh sb="47" eb="49">
      <t>キニュウ</t>
    </rPh>
    <rPh sb="51" eb="52">
      <t>クダ</t>
    </rPh>
    <rPh sb="55" eb="58">
      <t>タイヨウコウ</t>
    </rPh>
    <rPh sb="65" eb="66">
      <t>ヒ</t>
    </rPh>
    <rPh sb="67" eb="68">
      <t>ワタ</t>
    </rPh>
    <rPh sb="69" eb="70">
      <t>ジ</t>
    </rPh>
    <rPh sb="71" eb="73">
      <t>トウサイ</t>
    </rPh>
    <rPh sb="81" eb="82">
      <t>カギ</t>
    </rPh>
    <rPh sb="86" eb="87">
      <t>ヒ</t>
    </rPh>
    <rPh sb="88" eb="89">
      <t>ワタ</t>
    </rPh>
    <rPh sb="92" eb="95">
      <t>キョジュウシャ</t>
    </rPh>
    <rPh sb="96" eb="98">
      <t>コウニュウ</t>
    </rPh>
    <rPh sb="99" eb="101">
      <t>セッチ</t>
    </rPh>
    <rPh sb="106" eb="107">
      <t>フク</t>
    </rPh>
    <rPh sb="116" eb="118">
      <t>シュウケイ</t>
    </rPh>
    <rPh sb="118" eb="120">
      <t>キカン</t>
    </rPh>
    <rPh sb="125" eb="126">
      <t>ネン</t>
    </rPh>
    <rPh sb="128" eb="129">
      <t>ガツ</t>
    </rPh>
    <rPh sb="130" eb="131">
      <t>ニチ</t>
    </rPh>
    <rPh sb="136" eb="137">
      <t>ネン</t>
    </rPh>
    <rPh sb="138" eb="139">
      <t>ガツ</t>
    </rPh>
    <rPh sb="141" eb="142">
      <t>ニチ</t>
    </rPh>
    <rPh sb="145" eb="146">
      <t>クダ</t>
    </rPh>
    <rPh sb="151" eb="155">
      <t>チイキクブン</t>
    </rPh>
    <rPh sb="155" eb="156">
      <t>ベツ</t>
    </rPh>
    <rPh sb="157" eb="159">
      <t>シュウケイ</t>
    </rPh>
    <rPh sb="161" eb="163">
      <t>キニュウ</t>
    </rPh>
    <rPh sb="165" eb="166">
      <t>クダ</t>
    </rPh>
    <rPh sb="171" eb="173">
      <t>オウボ</t>
    </rPh>
    <rPh sb="173" eb="175">
      <t>ヨウケン</t>
    </rPh>
    <rPh sb="179" eb="181">
      <t>シュンコウ</t>
    </rPh>
    <rPh sb="181" eb="183">
      <t>トウスウ</t>
    </rPh>
    <rPh sb="184" eb="186">
      <t>ゴウケイ</t>
    </rPh>
    <rPh sb="188" eb="189">
      <t>トウ</t>
    </rPh>
    <rPh sb="189" eb="191">
      <t>イジョウ</t>
    </rPh>
    <rPh sb="197" eb="199">
      <t>ヒツヨウ</t>
    </rPh>
    <rPh sb="207" eb="209">
      <t>オウボ</t>
    </rPh>
    <rPh sb="211" eb="213">
      <t>チイキ</t>
    </rPh>
    <rPh sb="213" eb="215">
      <t>クブン</t>
    </rPh>
    <rPh sb="215" eb="217">
      <t>イガイ</t>
    </rPh>
    <rPh sb="218" eb="220">
      <t>チイキ</t>
    </rPh>
    <rPh sb="225" eb="227">
      <t>シュンコウ</t>
    </rPh>
    <rPh sb="227" eb="229">
      <t>ジッセキ</t>
    </rPh>
    <rPh sb="232" eb="234">
      <t>バアイ</t>
    </rPh>
    <rPh sb="235" eb="237">
      <t>キニュウ</t>
    </rPh>
    <rPh sb="239" eb="240">
      <t>クダ</t>
    </rPh>
    <phoneticPr fontId="1"/>
  </si>
  <si>
    <r>
      <rPr>
        <b/>
        <sz val="9"/>
        <color theme="1"/>
        <rFont val="メイリオ"/>
        <family val="3"/>
        <charset val="128"/>
      </rPr>
      <t>応募シリーズ2の期間内の竣工実績</t>
    </r>
    <r>
      <rPr>
        <sz val="9"/>
        <color theme="1"/>
        <rFont val="メイリオ"/>
        <family val="3"/>
        <charset val="128"/>
      </rPr>
      <t>、およびそのうちの太陽光発電・コージェネレーションの搭載棟数を記入して下さい。太陽光・コージェネは引き渡し時に搭載されていたものに限ります（引き渡し後に居住者が購入・設置したものは含みません）。
　</t>
    </r>
    <r>
      <rPr>
        <sz val="11"/>
        <color theme="1"/>
        <rFont val="メイリオ"/>
        <family val="3"/>
        <charset val="128"/>
      </rPr>
      <t>・</t>
    </r>
    <r>
      <rPr>
        <b/>
        <u/>
        <sz val="11"/>
        <color rgb="FFFF0000"/>
        <rFont val="メイリオ"/>
        <family val="3"/>
        <charset val="128"/>
      </rPr>
      <t>集計期間は2022年10月1日～2023年9月30日</t>
    </r>
    <r>
      <rPr>
        <sz val="11"/>
        <color theme="1"/>
        <rFont val="メイリオ"/>
        <family val="3"/>
        <charset val="128"/>
      </rPr>
      <t>として下さい</t>
    </r>
    <r>
      <rPr>
        <u/>
        <sz val="11"/>
        <color rgb="FFFF0000"/>
        <rFont val="メイリオ"/>
        <family val="3"/>
        <charset val="128"/>
      </rPr>
      <t xml:space="preserve">
</t>
    </r>
    <r>
      <rPr>
        <sz val="11"/>
        <color rgb="FFFF0000"/>
        <rFont val="メイリオ"/>
        <family val="3"/>
        <charset val="128"/>
      </rPr>
      <t>　・</t>
    </r>
    <r>
      <rPr>
        <u/>
        <sz val="11"/>
        <color rgb="FFFF0000"/>
        <rFont val="メイリオ"/>
        <family val="3"/>
        <charset val="128"/>
      </rPr>
      <t>地域区分別に集計して記入</t>
    </r>
    <r>
      <rPr>
        <sz val="11"/>
        <color theme="1"/>
        <rFont val="メイリオ"/>
        <family val="3"/>
        <charset val="128"/>
      </rPr>
      <t>して下さい
　・応募要件として、</t>
    </r>
    <r>
      <rPr>
        <b/>
        <u/>
        <sz val="11"/>
        <color rgb="FFFF0000"/>
        <rFont val="メイリオ"/>
        <family val="3"/>
        <charset val="128"/>
      </rPr>
      <t>竣工棟数の合計が3棟以上</t>
    </r>
    <r>
      <rPr>
        <sz val="11"/>
        <color theme="1"/>
        <rFont val="メイリオ"/>
        <family val="3"/>
        <charset val="128"/>
      </rPr>
      <t>となっている必要があります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の地域についても竣工実績がある場合は記入</t>
    </r>
    <r>
      <rPr>
        <sz val="11"/>
        <color theme="1"/>
        <rFont val="メイリオ"/>
        <family val="3"/>
        <charset val="128"/>
      </rPr>
      <t>して下さい</t>
    </r>
    <rPh sb="0" eb="2">
      <t>オウボ</t>
    </rPh>
    <rPh sb="8" eb="10">
      <t>キカン</t>
    </rPh>
    <rPh sb="10" eb="11">
      <t>ナイ</t>
    </rPh>
    <rPh sb="12" eb="14">
      <t>シュンコウ</t>
    </rPh>
    <rPh sb="14" eb="16">
      <t>ジッセキ</t>
    </rPh>
    <rPh sb="25" eb="28">
      <t>タイヨウコウ</t>
    </rPh>
    <rPh sb="28" eb="30">
      <t>ハツデン</t>
    </rPh>
    <rPh sb="42" eb="44">
      <t>トウサイ</t>
    </rPh>
    <rPh sb="44" eb="45">
      <t>トウ</t>
    </rPh>
    <rPh sb="45" eb="46">
      <t>スウ</t>
    </rPh>
    <rPh sb="47" eb="49">
      <t>キニュウ</t>
    </rPh>
    <rPh sb="51" eb="52">
      <t>クダ</t>
    </rPh>
    <rPh sb="55" eb="58">
      <t>タイヨウコウ</t>
    </rPh>
    <rPh sb="65" eb="66">
      <t>ヒ</t>
    </rPh>
    <rPh sb="67" eb="68">
      <t>ワタ</t>
    </rPh>
    <rPh sb="69" eb="70">
      <t>ジ</t>
    </rPh>
    <rPh sb="71" eb="73">
      <t>トウサイ</t>
    </rPh>
    <rPh sb="81" eb="82">
      <t>カギ</t>
    </rPh>
    <rPh sb="86" eb="87">
      <t>ヒ</t>
    </rPh>
    <rPh sb="88" eb="89">
      <t>ワタ</t>
    </rPh>
    <rPh sb="92" eb="95">
      <t>キョジュウシャ</t>
    </rPh>
    <rPh sb="96" eb="98">
      <t>コウニュウ</t>
    </rPh>
    <rPh sb="99" eb="101">
      <t>セッチ</t>
    </rPh>
    <rPh sb="106" eb="107">
      <t>フク</t>
    </rPh>
    <rPh sb="116" eb="118">
      <t>シュウケイ</t>
    </rPh>
    <rPh sb="118" eb="120">
      <t>キカン</t>
    </rPh>
    <rPh sb="125" eb="126">
      <t>ネン</t>
    </rPh>
    <rPh sb="128" eb="129">
      <t>ガツ</t>
    </rPh>
    <rPh sb="130" eb="131">
      <t>ニチ</t>
    </rPh>
    <rPh sb="136" eb="137">
      <t>ネン</t>
    </rPh>
    <rPh sb="138" eb="139">
      <t>ガツ</t>
    </rPh>
    <rPh sb="141" eb="142">
      <t>ニチ</t>
    </rPh>
    <rPh sb="145" eb="146">
      <t>クダ</t>
    </rPh>
    <rPh sb="151" eb="155">
      <t>チイキクブン</t>
    </rPh>
    <rPh sb="155" eb="156">
      <t>ベツ</t>
    </rPh>
    <rPh sb="157" eb="159">
      <t>シュウケイ</t>
    </rPh>
    <rPh sb="161" eb="163">
      <t>キニュウ</t>
    </rPh>
    <rPh sb="165" eb="166">
      <t>クダ</t>
    </rPh>
    <rPh sb="171" eb="173">
      <t>オウボ</t>
    </rPh>
    <rPh sb="173" eb="175">
      <t>ヨウケン</t>
    </rPh>
    <rPh sb="197" eb="199">
      <t>ヒツヨウ</t>
    </rPh>
    <rPh sb="207" eb="209">
      <t>オウボ</t>
    </rPh>
    <rPh sb="211" eb="213">
      <t>チイキ</t>
    </rPh>
    <rPh sb="213" eb="215">
      <t>クブン</t>
    </rPh>
    <rPh sb="215" eb="217">
      <t>イガイ</t>
    </rPh>
    <rPh sb="218" eb="220">
      <t>チイキ</t>
    </rPh>
    <rPh sb="225" eb="227">
      <t>シュンコウ</t>
    </rPh>
    <rPh sb="227" eb="229">
      <t>ジッセキ</t>
    </rPh>
    <rPh sb="232" eb="234">
      <t>バアイ</t>
    </rPh>
    <rPh sb="235" eb="237">
      <t>キニュウ</t>
    </rPh>
    <rPh sb="239" eb="240">
      <t>クダ</t>
    </rPh>
    <phoneticPr fontId="1"/>
  </si>
  <si>
    <r>
      <rPr>
        <b/>
        <sz val="9"/>
        <color theme="1"/>
        <rFont val="メイリオ"/>
        <family val="3"/>
        <charset val="128"/>
      </rPr>
      <t>応募シリーズ1の期間内の竣工実績</t>
    </r>
    <r>
      <rPr>
        <sz val="9"/>
        <color theme="1"/>
        <rFont val="メイリオ"/>
        <family val="3"/>
        <charset val="128"/>
      </rPr>
      <t>、およびそのうちの太陽光発電・コージェネレーションの搭載棟数を記入して下さい。太陽光・コージェネは引き渡し時に搭載されていたものに限ります（引き渡し後に居住者が購入・設置したものは含みません）。
　</t>
    </r>
    <r>
      <rPr>
        <sz val="11"/>
        <color theme="1"/>
        <rFont val="メイリオ"/>
        <family val="3"/>
        <charset val="128"/>
      </rPr>
      <t>・</t>
    </r>
    <r>
      <rPr>
        <b/>
        <u/>
        <sz val="11"/>
        <color rgb="FFFF0000"/>
        <rFont val="メイリオ"/>
        <family val="3"/>
        <charset val="128"/>
      </rPr>
      <t>集計期間は2022年10月1日～2023年9月30日</t>
    </r>
    <r>
      <rPr>
        <sz val="11"/>
        <color theme="1"/>
        <rFont val="メイリオ"/>
        <family val="3"/>
        <charset val="128"/>
      </rPr>
      <t>として下さい</t>
    </r>
    <r>
      <rPr>
        <u/>
        <sz val="11"/>
        <color rgb="FFFF0000"/>
        <rFont val="メイリオ"/>
        <family val="3"/>
        <charset val="128"/>
      </rPr>
      <t xml:space="preserve">
</t>
    </r>
    <r>
      <rPr>
        <sz val="11"/>
        <color rgb="FFFF0000"/>
        <rFont val="メイリオ"/>
        <family val="3"/>
        <charset val="128"/>
      </rPr>
      <t>　・</t>
    </r>
    <r>
      <rPr>
        <u/>
        <sz val="11"/>
        <color rgb="FFFF0000"/>
        <rFont val="メイリオ"/>
        <family val="3"/>
        <charset val="128"/>
      </rPr>
      <t>地域区分別に集計して記入</t>
    </r>
    <r>
      <rPr>
        <sz val="11"/>
        <color theme="1"/>
        <rFont val="メイリオ"/>
        <family val="3"/>
        <charset val="128"/>
      </rPr>
      <t>して下さい
　・応募要件として、</t>
    </r>
    <r>
      <rPr>
        <b/>
        <u/>
        <sz val="11"/>
        <color rgb="FFFF0000"/>
        <rFont val="メイリオ"/>
        <family val="3"/>
        <charset val="128"/>
      </rPr>
      <t>竣工棟数の合計が3棟以上</t>
    </r>
    <r>
      <rPr>
        <sz val="11"/>
        <color theme="1"/>
        <rFont val="メイリオ"/>
        <family val="3"/>
        <charset val="128"/>
      </rPr>
      <t>となっている必要があります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の地域についても竣工実績がある場合は記入</t>
    </r>
    <r>
      <rPr>
        <sz val="11"/>
        <color theme="1"/>
        <rFont val="メイリオ"/>
        <family val="3"/>
        <charset val="128"/>
      </rPr>
      <t>して下さい</t>
    </r>
    <rPh sb="0" eb="2">
      <t>オウボ</t>
    </rPh>
    <rPh sb="8" eb="10">
      <t>キカン</t>
    </rPh>
    <rPh sb="10" eb="11">
      <t>ナイ</t>
    </rPh>
    <rPh sb="12" eb="14">
      <t>シュンコウ</t>
    </rPh>
    <rPh sb="14" eb="16">
      <t>ジッセキ</t>
    </rPh>
    <rPh sb="25" eb="28">
      <t>タイヨウコウ</t>
    </rPh>
    <rPh sb="28" eb="30">
      <t>ハツデン</t>
    </rPh>
    <rPh sb="42" eb="44">
      <t>トウサイ</t>
    </rPh>
    <rPh sb="44" eb="45">
      <t>トウ</t>
    </rPh>
    <rPh sb="45" eb="46">
      <t>スウ</t>
    </rPh>
    <rPh sb="47" eb="49">
      <t>キニュウ</t>
    </rPh>
    <rPh sb="51" eb="52">
      <t>クダ</t>
    </rPh>
    <rPh sb="55" eb="58">
      <t>タイヨウコウ</t>
    </rPh>
    <rPh sb="65" eb="66">
      <t>ヒ</t>
    </rPh>
    <rPh sb="67" eb="68">
      <t>ワタ</t>
    </rPh>
    <rPh sb="69" eb="70">
      <t>ジ</t>
    </rPh>
    <rPh sb="71" eb="73">
      <t>トウサイ</t>
    </rPh>
    <rPh sb="81" eb="82">
      <t>カギ</t>
    </rPh>
    <rPh sb="86" eb="87">
      <t>ヒ</t>
    </rPh>
    <rPh sb="88" eb="89">
      <t>ワタ</t>
    </rPh>
    <rPh sb="92" eb="95">
      <t>キョジュウシャ</t>
    </rPh>
    <rPh sb="96" eb="98">
      <t>コウニュウ</t>
    </rPh>
    <rPh sb="99" eb="101">
      <t>セッチ</t>
    </rPh>
    <rPh sb="106" eb="107">
      <t>フク</t>
    </rPh>
    <rPh sb="116" eb="118">
      <t>シュウケイ</t>
    </rPh>
    <rPh sb="118" eb="120">
      <t>キカン</t>
    </rPh>
    <rPh sb="125" eb="126">
      <t>ネン</t>
    </rPh>
    <rPh sb="128" eb="129">
      <t>ガツ</t>
    </rPh>
    <rPh sb="130" eb="131">
      <t>ニチ</t>
    </rPh>
    <rPh sb="136" eb="137">
      <t>ネン</t>
    </rPh>
    <rPh sb="138" eb="139">
      <t>ガツ</t>
    </rPh>
    <rPh sb="141" eb="142">
      <t>ニチ</t>
    </rPh>
    <rPh sb="145" eb="146">
      <t>クダ</t>
    </rPh>
    <rPh sb="151" eb="155">
      <t>チイキクブン</t>
    </rPh>
    <rPh sb="155" eb="156">
      <t>ベツ</t>
    </rPh>
    <rPh sb="157" eb="159">
      <t>シュウケイ</t>
    </rPh>
    <rPh sb="161" eb="163">
      <t>キニュウ</t>
    </rPh>
    <rPh sb="165" eb="166">
      <t>クダ</t>
    </rPh>
    <rPh sb="171" eb="173">
      <t>オウボ</t>
    </rPh>
    <rPh sb="173" eb="175">
      <t>ヨウケン</t>
    </rPh>
    <rPh sb="197" eb="199">
      <t>ヒツヨウ</t>
    </rPh>
    <rPh sb="207" eb="209">
      <t>オウボ</t>
    </rPh>
    <rPh sb="211" eb="213">
      <t>チイキ</t>
    </rPh>
    <rPh sb="213" eb="215">
      <t>クブン</t>
    </rPh>
    <rPh sb="215" eb="217">
      <t>イガイ</t>
    </rPh>
    <rPh sb="218" eb="220">
      <t>チイキ</t>
    </rPh>
    <rPh sb="225" eb="227">
      <t>シュンコウ</t>
    </rPh>
    <rPh sb="227" eb="229">
      <t>ジッセキ</t>
    </rPh>
    <rPh sb="232" eb="234">
      <t>バアイ</t>
    </rPh>
    <rPh sb="235" eb="237">
      <t>キニュウ</t>
    </rPh>
    <rPh sb="239" eb="240">
      <t>クダ</t>
    </rPh>
    <phoneticPr fontId="1"/>
  </si>
  <si>
    <t>2022年10月1日
～2023年9月30日
竣工物件</t>
    <rPh sb="4" eb="5">
      <t>ネン</t>
    </rPh>
    <rPh sb="7" eb="8">
      <t>ガツ</t>
    </rPh>
    <rPh sb="9" eb="10">
      <t>ニチ</t>
    </rPh>
    <rPh sb="16" eb="17">
      <t>ネン</t>
    </rPh>
    <rPh sb="17" eb="18">
      <t>ヘイネン</t>
    </rPh>
    <rPh sb="18" eb="19">
      <t>ガツ</t>
    </rPh>
    <rPh sb="21" eb="22">
      <t>ニチ</t>
    </rPh>
    <rPh sb="23" eb="25">
      <t>シュンコウ</t>
    </rPh>
    <rPh sb="25" eb="27">
      <t>ブッケン</t>
    </rPh>
    <phoneticPr fontId="1"/>
  </si>
  <si>
    <r>
      <rPr>
        <b/>
        <sz val="9"/>
        <color theme="1"/>
        <rFont val="メイリオ"/>
        <family val="3"/>
        <charset val="128"/>
      </rPr>
      <t>応募シリーズ1の期間内竣工物件における気密性能、各種省エネルギー関連認定実績</t>
    </r>
    <r>
      <rPr>
        <sz val="9"/>
        <color theme="1"/>
        <rFont val="メイリオ"/>
        <family val="3"/>
        <charset val="128"/>
      </rPr>
      <t>を記入して下さい。
　</t>
    </r>
    <r>
      <rPr>
        <sz val="11"/>
        <color theme="1"/>
        <rFont val="メイリオ"/>
        <family val="3"/>
        <charset val="128"/>
      </rPr>
      <t>・</t>
    </r>
    <r>
      <rPr>
        <u/>
        <sz val="11"/>
        <color rgb="FFFF0000"/>
        <rFont val="メイリオ"/>
        <family val="3"/>
        <charset val="128"/>
      </rPr>
      <t>集計期間は2022年10月1日～2023年9月30日として下さい</t>
    </r>
    <r>
      <rPr>
        <sz val="11"/>
        <color theme="1"/>
        <rFont val="メイリオ"/>
        <family val="3"/>
        <charset val="128"/>
      </rPr>
      <t xml:space="preserve">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の地域で竣工した物件についても棟数・件数に算入してかまいません。</t>
    </r>
    <rPh sb="0" eb="2">
      <t>オウボ</t>
    </rPh>
    <rPh sb="8" eb="10">
      <t>キカン</t>
    </rPh>
    <rPh sb="10" eb="11">
      <t>ナイ</t>
    </rPh>
    <rPh sb="11" eb="13">
      <t>シュンコウ</t>
    </rPh>
    <rPh sb="13" eb="15">
      <t>ブッケン</t>
    </rPh>
    <rPh sb="19" eb="23">
      <t>キミツセイノウ</t>
    </rPh>
    <rPh sb="24" eb="26">
      <t>カクシュ</t>
    </rPh>
    <rPh sb="26" eb="27">
      <t>ショウ</t>
    </rPh>
    <rPh sb="32" eb="34">
      <t>カンレン</t>
    </rPh>
    <rPh sb="34" eb="36">
      <t>ニンテイ</t>
    </rPh>
    <rPh sb="36" eb="38">
      <t>ジッセキ</t>
    </rPh>
    <rPh sb="39" eb="41">
      <t>キニュウ</t>
    </rPh>
    <rPh sb="43" eb="44">
      <t>クダ</t>
    </rPh>
    <rPh sb="50" eb="52">
      <t>シュウケイ</t>
    </rPh>
    <rPh sb="52" eb="54">
      <t>キカン</t>
    </rPh>
    <rPh sb="85" eb="87">
      <t>オウボ</t>
    </rPh>
    <rPh sb="89" eb="91">
      <t>チイキ</t>
    </rPh>
    <rPh sb="91" eb="93">
      <t>クブン</t>
    </rPh>
    <rPh sb="93" eb="95">
      <t>イガイ</t>
    </rPh>
    <rPh sb="96" eb="98">
      <t>チイキ</t>
    </rPh>
    <rPh sb="99" eb="101">
      <t>シュンコウ</t>
    </rPh>
    <rPh sb="103" eb="105">
      <t>ブッケン</t>
    </rPh>
    <rPh sb="110" eb="112">
      <t>トウスウ</t>
    </rPh>
    <rPh sb="113" eb="115">
      <t>ケンスウ</t>
    </rPh>
    <rPh sb="116" eb="118">
      <t>サンニュウ</t>
    </rPh>
    <phoneticPr fontId="1"/>
  </si>
  <si>
    <r>
      <rPr>
        <b/>
        <sz val="9"/>
        <color theme="1"/>
        <rFont val="メイリオ"/>
        <family val="3"/>
        <charset val="128"/>
      </rPr>
      <t>応募シリーズ2の期間内竣工物件における気密性能、各種省エネルギー関連認定実績</t>
    </r>
    <r>
      <rPr>
        <sz val="9"/>
        <color theme="1"/>
        <rFont val="メイリオ"/>
        <family val="3"/>
        <charset val="128"/>
      </rPr>
      <t>を記入して下さい。
　</t>
    </r>
    <r>
      <rPr>
        <sz val="11"/>
        <color theme="1"/>
        <rFont val="メイリオ"/>
        <family val="3"/>
        <charset val="128"/>
      </rPr>
      <t>・</t>
    </r>
    <r>
      <rPr>
        <u/>
        <sz val="11"/>
        <color rgb="FFFF0000"/>
        <rFont val="メイリオ"/>
        <family val="3"/>
        <charset val="128"/>
      </rPr>
      <t>集計期間は2022年10月1日～2023年9月30日として下さい</t>
    </r>
    <r>
      <rPr>
        <sz val="11"/>
        <color theme="1"/>
        <rFont val="メイリオ"/>
        <family val="3"/>
        <charset val="128"/>
      </rPr>
      <t xml:space="preserve">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の地域で竣工した物件についても棟数・件数に算入してかまいません。</t>
    </r>
    <rPh sb="0" eb="2">
      <t>オウボ</t>
    </rPh>
    <rPh sb="8" eb="10">
      <t>キカン</t>
    </rPh>
    <rPh sb="10" eb="11">
      <t>ナイ</t>
    </rPh>
    <rPh sb="11" eb="13">
      <t>シュンコウ</t>
    </rPh>
    <rPh sb="13" eb="15">
      <t>ブッケン</t>
    </rPh>
    <rPh sb="19" eb="23">
      <t>キミツセイノウ</t>
    </rPh>
    <rPh sb="24" eb="26">
      <t>カクシュ</t>
    </rPh>
    <rPh sb="26" eb="27">
      <t>ショウ</t>
    </rPh>
    <rPh sb="32" eb="34">
      <t>カンレン</t>
    </rPh>
    <rPh sb="34" eb="36">
      <t>ニンテイ</t>
    </rPh>
    <rPh sb="36" eb="38">
      <t>ジッセキ</t>
    </rPh>
    <rPh sb="39" eb="41">
      <t>キニュウ</t>
    </rPh>
    <rPh sb="43" eb="44">
      <t>クダ</t>
    </rPh>
    <rPh sb="50" eb="52">
      <t>シュウケイ</t>
    </rPh>
    <rPh sb="52" eb="54">
      <t>キカン</t>
    </rPh>
    <rPh sb="85" eb="87">
      <t>オウボ</t>
    </rPh>
    <rPh sb="89" eb="91">
      <t>チイキ</t>
    </rPh>
    <rPh sb="91" eb="93">
      <t>クブン</t>
    </rPh>
    <rPh sb="93" eb="95">
      <t>イガイ</t>
    </rPh>
    <rPh sb="96" eb="98">
      <t>チイキ</t>
    </rPh>
    <rPh sb="99" eb="101">
      <t>シュンコウ</t>
    </rPh>
    <rPh sb="103" eb="105">
      <t>ブッケン</t>
    </rPh>
    <rPh sb="110" eb="112">
      <t>トウスウ</t>
    </rPh>
    <rPh sb="113" eb="115">
      <t>ケンスウ</t>
    </rPh>
    <rPh sb="116" eb="118">
      <t>サンニュウ</t>
    </rPh>
    <phoneticPr fontId="1"/>
  </si>
  <si>
    <r>
      <rPr>
        <b/>
        <sz val="9"/>
        <color theme="1"/>
        <rFont val="メイリオ"/>
        <family val="3"/>
        <charset val="128"/>
      </rPr>
      <t>応募シリーズ3の期間内竣工物件における気密性能、各種省エネルギー関連認定実績</t>
    </r>
    <r>
      <rPr>
        <sz val="9"/>
        <color theme="1"/>
        <rFont val="メイリオ"/>
        <family val="3"/>
        <charset val="128"/>
      </rPr>
      <t>を記入して下さい。
　</t>
    </r>
    <r>
      <rPr>
        <sz val="11"/>
        <color theme="1"/>
        <rFont val="メイリオ"/>
        <family val="3"/>
        <charset val="128"/>
      </rPr>
      <t>・</t>
    </r>
    <r>
      <rPr>
        <u/>
        <sz val="11"/>
        <color rgb="FFFF0000"/>
        <rFont val="メイリオ"/>
        <family val="3"/>
        <charset val="128"/>
      </rPr>
      <t>集計期間は2022年10月1日～2023年9月30日として下さい</t>
    </r>
    <r>
      <rPr>
        <sz val="11"/>
        <color theme="1"/>
        <rFont val="メイリオ"/>
        <family val="3"/>
        <charset val="128"/>
      </rPr>
      <t xml:space="preserve">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の地域で竣工した物件についても棟数・件数に算入してかまいません。</t>
    </r>
    <rPh sb="0" eb="2">
      <t>オウボ</t>
    </rPh>
    <rPh sb="8" eb="10">
      <t>キカン</t>
    </rPh>
    <rPh sb="10" eb="11">
      <t>ナイ</t>
    </rPh>
    <rPh sb="11" eb="13">
      <t>シュンコウ</t>
    </rPh>
    <rPh sb="13" eb="15">
      <t>ブッケン</t>
    </rPh>
    <rPh sb="19" eb="23">
      <t>キミツセイノウ</t>
    </rPh>
    <rPh sb="24" eb="26">
      <t>カクシュ</t>
    </rPh>
    <rPh sb="26" eb="27">
      <t>ショウ</t>
    </rPh>
    <rPh sb="32" eb="34">
      <t>カンレン</t>
    </rPh>
    <rPh sb="34" eb="36">
      <t>ニンテイ</t>
    </rPh>
    <rPh sb="36" eb="38">
      <t>ジッセキ</t>
    </rPh>
    <rPh sb="39" eb="41">
      <t>キニュウ</t>
    </rPh>
    <rPh sb="43" eb="44">
      <t>クダ</t>
    </rPh>
    <rPh sb="50" eb="52">
      <t>シュウケイ</t>
    </rPh>
    <rPh sb="52" eb="54">
      <t>キカン</t>
    </rPh>
    <rPh sb="85" eb="87">
      <t>オウボ</t>
    </rPh>
    <rPh sb="89" eb="91">
      <t>チイキ</t>
    </rPh>
    <rPh sb="91" eb="93">
      <t>クブン</t>
    </rPh>
    <rPh sb="93" eb="95">
      <t>イガイ</t>
    </rPh>
    <rPh sb="96" eb="98">
      <t>チイキ</t>
    </rPh>
    <rPh sb="99" eb="101">
      <t>シュンコウ</t>
    </rPh>
    <rPh sb="103" eb="105">
      <t>ブッケン</t>
    </rPh>
    <rPh sb="110" eb="112">
      <t>トウスウ</t>
    </rPh>
    <rPh sb="113" eb="115">
      <t>ケンスウ</t>
    </rPh>
    <rPh sb="116" eb="118">
      <t>サンニュウ</t>
    </rPh>
    <phoneticPr fontId="1"/>
  </si>
  <si>
    <t>公式Webサイトがある場合にそのアドレス、およびSNSを利用して情報発信されている場合にその種類とアカウント名などを入力して下さい。</t>
    <rPh sb="0" eb="2">
      <t>コウシキ</t>
    </rPh>
    <rPh sb="11" eb="13">
      <t>バアイ</t>
    </rPh>
    <rPh sb="28" eb="30">
      <t>リヨウ</t>
    </rPh>
    <rPh sb="32" eb="36">
      <t>ジョウホウハッシン</t>
    </rPh>
    <rPh sb="41" eb="43">
      <t>バアイ</t>
    </rPh>
    <rPh sb="46" eb="48">
      <t>シュルイ</t>
    </rPh>
    <rPh sb="54" eb="55">
      <t>メイ</t>
    </rPh>
    <rPh sb="58" eb="60">
      <t>ニュウリョク</t>
    </rPh>
    <rPh sb="62" eb="63">
      <t>クダ</t>
    </rPh>
    <phoneticPr fontId="1"/>
  </si>
  <si>
    <t>（ウェブサイト指定の場合）当該サイトURL
（複数の応募企業のうち、代表企業が提出する場合）代表企業名</t>
    <rPh sb="7" eb="9">
      <t>シテイ</t>
    </rPh>
    <rPh sb="10" eb="12">
      <t>バアイ</t>
    </rPh>
    <rPh sb="13" eb="15">
      <t>トウガイ</t>
    </rPh>
    <rPh sb="23" eb="25">
      <t>フクスウ</t>
    </rPh>
    <rPh sb="26" eb="28">
      <t>オウボ</t>
    </rPh>
    <rPh sb="28" eb="30">
      <t>キギョウ</t>
    </rPh>
    <rPh sb="34" eb="36">
      <t>ダイヒョウ</t>
    </rPh>
    <rPh sb="36" eb="38">
      <t>キギョウ</t>
    </rPh>
    <rPh sb="39" eb="41">
      <t>テイシュツ</t>
    </rPh>
    <rPh sb="43" eb="45">
      <t>バアイ</t>
    </rPh>
    <rPh sb="46" eb="48">
      <t>ダイヒョウ</t>
    </rPh>
    <rPh sb="48" eb="50">
      <t>キギョウ</t>
    </rPh>
    <rPh sb="50" eb="51">
      <t>メイ</t>
    </rPh>
    <phoneticPr fontId="1"/>
  </si>
  <si>
    <t>U値（床断熱の場合の床）</t>
    <rPh sb="1" eb="2">
      <t>チ</t>
    </rPh>
    <rPh sb="3" eb="4">
      <t>ユカ</t>
    </rPh>
    <rPh sb="4" eb="6">
      <t>ダンネツ</t>
    </rPh>
    <rPh sb="7" eb="9">
      <t>バアイ</t>
    </rPh>
    <rPh sb="10" eb="11">
      <t>ユカ</t>
    </rPh>
    <phoneticPr fontId="1"/>
  </si>
  <si>
    <t>BEI(建築物省エネ法・性能基準）</t>
    <rPh sb="4" eb="7">
      <t>ケンチクブツ</t>
    </rPh>
    <rPh sb="7" eb="8">
      <t>ショウ</t>
    </rPh>
    <rPh sb="10" eb="11">
      <t>ホウ</t>
    </rPh>
    <rPh sb="12" eb="16">
      <t>セイノウキジュン</t>
    </rPh>
    <phoneticPr fontId="1"/>
  </si>
  <si>
    <r>
      <rPr>
        <sz val="9"/>
        <color rgb="FFFF0000"/>
        <rFont val="メイリオ"/>
        <family val="3"/>
        <charset val="128"/>
      </rPr>
      <t>各部位のU値等を資料②の「U値」シートから、U</t>
    </r>
    <r>
      <rPr>
        <vertAlign val="subscript"/>
        <sz val="9"/>
        <color rgb="FFFF0000"/>
        <rFont val="メイリオ"/>
        <family val="3"/>
        <charset val="128"/>
      </rPr>
      <t>A</t>
    </r>
    <r>
      <rPr>
        <sz val="9"/>
        <color rgb="FFFF0000"/>
        <rFont val="メイリオ"/>
        <family val="3"/>
        <charset val="128"/>
      </rPr>
      <t>値以降を「UA値等」シートから転記して下さい。</t>
    </r>
    <r>
      <rPr>
        <sz val="9"/>
        <color theme="1"/>
        <rFont val="メイリオ"/>
        <family val="3"/>
        <charset val="128"/>
      </rPr>
      <t xml:space="preserve">
窓のU値、ηd値等が窓ごとに異なる場合は、LD（LDK）に設置される中で最も面積が大きい窓の値を入力して下さい。</t>
    </r>
    <rPh sb="0" eb="3">
      <t>カクブイ</t>
    </rPh>
    <rPh sb="5" eb="6">
      <t>チ</t>
    </rPh>
    <rPh sb="6" eb="7">
      <t>トウ</t>
    </rPh>
    <rPh sb="8" eb="10">
      <t>シリョウ</t>
    </rPh>
    <rPh sb="14" eb="15">
      <t>チ</t>
    </rPh>
    <rPh sb="24" eb="25">
      <t>チ</t>
    </rPh>
    <rPh sb="25" eb="27">
      <t>イコウ</t>
    </rPh>
    <rPh sb="31" eb="32">
      <t>チ</t>
    </rPh>
    <rPh sb="32" eb="33">
      <t>トウ</t>
    </rPh>
    <rPh sb="39" eb="41">
      <t>テンキ</t>
    </rPh>
    <rPh sb="43" eb="44">
      <t>クダ</t>
    </rPh>
    <rPh sb="77" eb="79">
      <t>セッチ</t>
    </rPh>
    <rPh sb="82" eb="83">
      <t>ナカ</t>
    </rPh>
    <rPh sb="84" eb="85">
      <t>モット</t>
    </rPh>
    <phoneticPr fontId="1"/>
  </si>
  <si>
    <t>Error：2地域の竣工棟数が入力されていません</t>
    <rPh sb="7" eb="9">
      <t>チイキ</t>
    </rPh>
    <rPh sb="10" eb="12">
      <t>シュンコウ</t>
    </rPh>
    <rPh sb="12" eb="14">
      <t>トウスウ</t>
    </rPh>
    <phoneticPr fontId="1"/>
  </si>
  <si>
    <t>Error：3地域の竣工棟数が入力されていません</t>
    <rPh sb="7" eb="9">
      <t>チイキ</t>
    </rPh>
    <rPh sb="10" eb="12">
      <t>シュンコウ</t>
    </rPh>
    <rPh sb="12" eb="14">
      <t>トウスウ</t>
    </rPh>
    <phoneticPr fontId="1"/>
  </si>
  <si>
    <t>Error：4地域の竣工棟数が入力されていません</t>
    <rPh sb="7" eb="9">
      <t>チイキ</t>
    </rPh>
    <rPh sb="10" eb="12">
      <t>シュンコウ</t>
    </rPh>
    <rPh sb="12" eb="14">
      <t>トウスウ</t>
    </rPh>
    <phoneticPr fontId="1"/>
  </si>
  <si>
    <t>Error：5地域の竣工棟数が入力されていません</t>
    <rPh sb="7" eb="9">
      <t>チイキ</t>
    </rPh>
    <rPh sb="10" eb="12">
      <t>シュンコウ</t>
    </rPh>
    <rPh sb="12" eb="14">
      <t>トウスウ</t>
    </rPh>
    <phoneticPr fontId="1"/>
  </si>
  <si>
    <t>Error：6地域の竣工棟数が入力されていません</t>
    <rPh sb="7" eb="9">
      <t>チイキ</t>
    </rPh>
    <rPh sb="10" eb="12">
      <t>シュンコウ</t>
    </rPh>
    <rPh sb="12" eb="14">
      <t>トウスウ</t>
    </rPh>
    <phoneticPr fontId="1"/>
  </si>
  <si>
    <t>Error：7地域の竣工棟数が入力されていません</t>
    <rPh sb="7" eb="9">
      <t>チイキ</t>
    </rPh>
    <rPh sb="10" eb="12">
      <t>シュンコウ</t>
    </rPh>
    <rPh sb="12" eb="14">
      <t>トウスウ</t>
    </rPh>
    <phoneticPr fontId="1"/>
  </si>
  <si>
    <t>Error：8地域の竣工棟数が入力されていません</t>
    <rPh sb="7" eb="9">
      <t>チイキ</t>
    </rPh>
    <rPh sb="10" eb="12">
      <t>シュンコウ</t>
    </rPh>
    <rPh sb="12" eb="14">
      <t>トウスウ</t>
    </rPh>
    <phoneticPr fontId="1"/>
  </si>
  <si>
    <t>Error：竣工棟数が応募要件を満たしていません</t>
    <rPh sb="6" eb="8">
      <t>シュンコウ</t>
    </rPh>
    <rPh sb="8" eb="10">
      <t>トウスウ</t>
    </rPh>
    <rPh sb="11" eb="13">
      <t>オウボ</t>
    </rPh>
    <rPh sb="13" eb="15">
      <t>ヨウケン</t>
    </rPh>
    <rPh sb="16" eb="17">
      <t>ミ</t>
    </rPh>
    <phoneticPr fontId="1"/>
  </si>
  <si>
    <t>Error：気密測定実施棟数がシリーズ棟数を超えています</t>
    <rPh sb="6" eb="10">
      <t>キミツソクテイ</t>
    </rPh>
    <rPh sb="10" eb="12">
      <t>ジッシ</t>
    </rPh>
    <rPh sb="12" eb="14">
      <t>トウスウ</t>
    </rPh>
    <rPh sb="19" eb="21">
      <t>トウスウ</t>
    </rPh>
    <rPh sb="22" eb="23">
      <t>コ</t>
    </rPh>
    <phoneticPr fontId="1"/>
  </si>
  <si>
    <t>Error：長期優良住宅認定取得件数がシリーズ棟数を超えています</t>
    <rPh sb="6" eb="12">
      <t>チョウキユウリョウジュウタク</t>
    </rPh>
    <rPh sb="12" eb="14">
      <t>ニンテイ</t>
    </rPh>
    <rPh sb="14" eb="18">
      <t>シュトクケンスウ</t>
    </rPh>
    <rPh sb="23" eb="25">
      <t>トウスウ</t>
    </rPh>
    <rPh sb="26" eb="27">
      <t>コ</t>
    </rPh>
    <phoneticPr fontId="1"/>
  </si>
  <si>
    <t>Error：低炭素住宅認定取得件数がシリーズ棟数を超えています</t>
    <rPh sb="6" eb="9">
      <t>テイタンソ</t>
    </rPh>
    <rPh sb="9" eb="11">
      <t>ジュウタク</t>
    </rPh>
    <rPh sb="11" eb="13">
      <t>ニンテイ</t>
    </rPh>
    <rPh sb="13" eb="17">
      <t>シュトクケンスウ</t>
    </rPh>
    <rPh sb="22" eb="24">
      <t>トウスウ</t>
    </rPh>
    <rPh sb="25" eb="26">
      <t>コ</t>
    </rPh>
    <phoneticPr fontId="1"/>
  </si>
  <si>
    <t>Error：BELS取得件数合計がシリーズ棟数を超えています</t>
    <rPh sb="10" eb="12">
      <t>シュトク</t>
    </rPh>
    <rPh sb="12" eb="14">
      <t>ケンスウ</t>
    </rPh>
    <rPh sb="14" eb="16">
      <t>ゴウケイ</t>
    </rPh>
    <rPh sb="21" eb="23">
      <t>トウスウ</t>
    </rPh>
    <rPh sb="24" eb="25">
      <t>コ</t>
    </rPh>
    <phoneticPr fontId="1"/>
  </si>
  <si>
    <t>Error：2022年度のシリーズ竣工棟数合計が全竣工棟数を超えています</t>
    <phoneticPr fontId="1"/>
  </si>
  <si>
    <t>Error：2022年度の長期優良住宅認定取得件数が全竣工棟数を超えています</t>
    <rPh sb="10" eb="12">
      <t>ネンド</t>
    </rPh>
    <rPh sb="19" eb="21">
      <t>ニンテイ</t>
    </rPh>
    <rPh sb="26" eb="27">
      <t>ゼン</t>
    </rPh>
    <rPh sb="27" eb="29">
      <t>シュンコウ</t>
    </rPh>
    <rPh sb="29" eb="31">
      <t>トウスウ</t>
    </rPh>
    <rPh sb="32" eb="33">
      <t>コ</t>
    </rPh>
    <phoneticPr fontId="1"/>
  </si>
  <si>
    <t>Error：2022年度の低炭素住宅認定取得件数が全竣工棟数を超えています</t>
    <rPh sb="10" eb="12">
      <t>ネンド</t>
    </rPh>
    <rPh sb="13" eb="18">
      <t>テイタンソジュウタク</t>
    </rPh>
    <rPh sb="18" eb="20">
      <t>ニンテイ</t>
    </rPh>
    <rPh sb="25" eb="26">
      <t>ゼン</t>
    </rPh>
    <rPh sb="26" eb="28">
      <t>シュンコウ</t>
    </rPh>
    <rPh sb="28" eb="30">
      <t>トウスウ</t>
    </rPh>
    <rPh sb="31" eb="32">
      <t>コ</t>
    </rPh>
    <phoneticPr fontId="1"/>
  </si>
  <si>
    <t>Error：2022年度のBELS評価書取得件数が全竣工棟数を超えています</t>
    <rPh sb="10" eb="12">
      <t>ネンド</t>
    </rPh>
    <rPh sb="25" eb="26">
      <t>ゼン</t>
    </rPh>
    <rPh sb="26" eb="28">
      <t>シュンコウ</t>
    </rPh>
    <rPh sb="28" eb="30">
      <t>トウスウ</t>
    </rPh>
    <rPh sb="31" eb="32">
      <t>コ</t>
    </rPh>
    <phoneticPr fontId="1"/>
  </si>
  <si>
    <t>Error:視点2の資料の代表提出企業が入力されていません</t>
    <rPh sb="6" eb="8">
      <t>シテン</t>
    </rPh>
    <rPh sb="10" eb="12">
      <t>シリョウ</t>
    </rPh>
    <rPh sb="13" eb="15">
      <t>ダイヒョウ</t>
    </rPh>
    <rPh sb="15" eb="17">
      <t>テイシュツ</t>
    </rPh>
    <rPh sb="17" eb="19">
      <t>キギョウ</t>
    </rPh>
    <rPh sb="20" eb="22">
      <t>ニュウリョク</t>
    </rPh>
    <phoneticPr fontId="1"/>
  </si>
  <si>
    <t>応募企業ごとにPDFファイルを作成して提出するほか、
・企業ウェブサイト等に該当する内容が記載されている場合に、そのURLを記入して提出に代えることができます。
・共通の構法・仕様などを用いる複数の企業等がそれぞれ応募する場合、代表となる企業のみが資料を提出し、他の応募企業等は提出を省略することができます。</t>
    <rPh sb="15" eb="17">
      <t>サクセイ</t>
    </rPh>
    <rPh sb="19" eb="21">
      <t>テイシュツ</t>
    </rPh>
    <rPh sb="28" eb="30">
      <t>キギョウ</t>
    </rPh>
    <rPh sb="36" eb="37">
      <t>トウ</t>
    </rPh>
    <rPh sb="38" eb="40">
      <t>ガイトウ</t>
    </rPh>
    <rPh sb="42" eb="44">
      <t>ナイヨウ</t>
    </rPh>
    <rPh sb="45" eb="47">
      <t>キサイ</t>
    </rPh>
    <rPh sb="52" eb="54">
      <t>バアイ</t>
    </rPh>
    <rPh sb="62" eb="64">
      <t>キニュウ</t>
    </rPh>
    <rPh sb="66" eb="68">
      <t>テイシュツ</t>
    </rPh>
    <rPh sb="69" eb="70">
      <t>カ</t>
    </rPh>
    <rPh sb="82" eb="84">
      <t>キョウツウ</t>
    </rPh>
    <rPh sb="85" eb="87">
      <t>コウホウ</t>
    </rPh>
    <rPh sb="88" eb="90">
      <t>シヨウ</t>
    </rPh>
    <rPh sb="93" eb="94">
      <t>モチ</t>
    </rPh>
    <rPh sb="96" eb="98">
      <t>フクスウ</t>
    </rPh>
    <rPh sb="99" eb="101">
      <t>キギョウ</t>
    </rPh>
    <rPh sb="101" eb="102">
      <t>トウ</t>
    </rPh>
    <rPh sb="107" eb="109">
      <t>オウボ</t>
    </rPh>
    <rPh sb="111" eb="113">
      <t>バアイ</t>
    </rPh>
    <rPh sb="114" eb="116">
      <t>ダイヒョウ</t>
    </rPh>
    <rPh sb="119" eb="121">
      <t>キギョウ</t>
    </rPh>
    <rPh sb="124" eb="126">
      <t>シリョウ</t>
    </rPh>
    <rPh sb="127" eb="129">
      <t>テイシュツ</t>
    </rPh>
    <rPh sb="131" eb="132">
      <t>ホカ</t>
    </rPh>
    <rPh sb="137" eb="138">
      <t>トウ</t>
    </rPh>
    <rPh sb="139" eb="141">
      <t>テイシュツ</t>
    </rPh>
    <rPh sb="142" eb="144">
      <t>ショウリャク</t>
    </rPh>
    <phoneticPr fontId="1"/>
  </si>
  <si>
    <t>Error:視点3-1の資料の代表提出企業が入力されていません</t>
    <rPh sb="6" eb="8">
      <t>シテン</t>
    </rPh>
    <rPh sb="15" eb="17">
      <t>ダイヒョウ</t>
    </rPh>
    <rPh sb="17" eb="19">
      <t>テイシュツ</t>
    </rPh>
    <rPh sb="19" eb="21">
      <t>キギョウ</t>
    </rPh>
    <rPh sb="22" eb="24">
      <t>ニュウリョク</t>
    </rPh>
    <phoneticPr fontId="1"/>
  </si>
  <si>
    <t>Error:視点3-2の資料の代表提出企業が入力されていません</t>
    <rPh sb="6" eb="8">
      <t>シテン</t>
    </rPh>
    <rPh sb="15" eb="17">
      <t>ダイヒョウ</t>
    </rPh>
    <rPh sb="17" eb="19">
      <t>テイシュツ</t>
    </rPh>
    <rPh sb="19" eb="21">
      <t>キギョウ</t>
    </rPh>
    <rPh sb="22" eb="24">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</si>
</sst>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 "/>
    <numFmt numFmtId="177" formatCode="0.0_ "/>
    <numFmt numFmtId="178" formatCode="0_ "/>
    <numFmt numFmtId="179" formatCode="#,##0.0_ "/>
    <numFmt numFmtId="180" formatCode="&quot;〒&quot;000\-0000"/>
  </numFmts>
  <fonts count="33"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10"/>
      <color theme="1"/>
      <name val="ＭＳ Ｐゴシック"/>
      <family val="2"/>
      <charset val="128"/>
      <scheme val="minor"/>
    </font>
    <font>
      <b/>
      <sz val="10"/>
      <color theme="1"/>
      <name val="メイリオ"/>
      <family val="3"/>
      <charset val="128"/>
    </font>
    <font>
      <sz val="11"/>
      <color theme="0"/>
      <name val="メイリオ"/>
      <family val="3"/>
      <charset val="128"/>
    </font>
    <font>
      <b/>
      <vertAlign val="subscript"/>
      <sz val="10"/>
      <color theme="1"/>
      <name val="メイリオ"/>
      <family val="3"/>
      <charset val="128"/>
    </font>
    <font>
      <b/>
      <vertAlign val="superscript"/>
      <sz val="10"/>
      <color theme="1"/>
      <name val="メイリオ"/>
      <family val="3"/>
      <charset val="128"/>
    </font>
    <font>
      <sz val="10"/>
      <color rgb="FF0070C0"/>
      <name val="ＭＳ Ｐゴシック"/>
      <family val="2"/>
      <charset val="128"/>
      <scheme val="minor"/>
    </font>
    <font>
      <sz val="10"/>
      <color rgb="FF0070C0"/>
      <name val="ＭＳ Ｐゴシック"/>
      <family val="3"/>
      <charset val="128"/>
      <scheme val="minor"/>
    </font>
    <font>
      <sz val="9"/>
      <color theme="1"/>
      <name val="メイリオ"/>
      <family val="3"/>
      <charset val="128"/>
    </font>
    <font>
      <sz val="9"/>
      <color theme="0"/>
      <name val="メイリオ"/>
      <family val="3"/>
      <charset val="128"/>
    </font>
    <font>
      <sz val="11"/>
      <color rgb="FFFF0000"/>
      <name val="HGPｺﾞｼｯｸM"/>
      <family val="3"/>
      <charset val="128"/>
    </font>
    <font>
      <sz val="10"/>
      <color rgb="FFFF0000"/>
      <name val="HGPｺﾞｼｯｸM"/>
      <family val="3"/>
      <charset val="128"/>
    </font>
    <font>
      <sz val="11"/>
      <color theme="1"/>
      <name val="メイリオ"/>
      <family val="3"/>
      <charset val="128"/>
    </font>
    <font>
      <sz val="9"/>
      <color rgb="FFFFFFCC"/>
      <name val="メイリオ"/>
      <family val="3"/>
      <charset val="128"/>
    </font>
    <font>
      <sz val="10"/>
      <color rgb="FFFFFFCC"/>
      <name val="メイリオ"/>
      <family val="3"/>
      <charset val="128"/>
    </font>
    <font>
      <u/>
      <sz val="11"/>
      <color rgb="FFFF0000"/>
      <name val="メイリオ"/>
      <family val="3"/>
      <charset val="128"/>
    </font>
    <font>
      <b/>
      <u/>
      <sz val="11"/>
      <color rgb="FFFF0000"/>
      <name val="メイリオ"/>
      <family val="3"/>
      <charset val="128"/>
    </font>
    <font>
      <b/>
      <sz val="9"/>
      <color theme="1"/>
      <name val="メイリオ"/>
      <family val="3"/>
      <charset val="128"/>
    </font>
    <font>
      <sz val="10"/>
      <color rgb="FFFF0000"/>
      <name val="メイリオ"/>
      <family val="3"/>
      <charset val="128"/>
    </font>
    <font>
      <sz val="14"/>
      <color rgb="FFFFFFCC"/>
      <name val="メイリオ"/>
      <family val="3"/>
      <charset val="128"/>
    </font>
    <font>
      <b/>
      <sz val="9"/>
      <color rgb="FFFF0000"/>
      <name val="メイリオ"/>
      <family val="3"/>
      <charset val="128"/>
    </font>
    <font>
      <sz val="10"/>
      <color rgb="FFFFFF00"/>
      <name val="メイリオ"/>
      <family val="3"/>
      <charset val="128"/>
    </font>
    <font>
      <sz val="9"/>
      <color rgb="FFFFFF00"/>
      <name val="メイリオ"/>
      <family val="3"/>
      <charset val="128"/>
    </font>
    <font>
      <sz val="9"/>
      <name val="メイリオ"/>
      <family val="3"/>
      <charset val="128"/>
    </font>
    <font>
      <sz val="9"/>
      <color rgb="FFFF0000"/>
      <name val="メイリオ"/>
      <family val="3"/>
      <charset val="128"/>
    </font>
    <font>
      <vertAlign val="subscript"/>
      <sz val="9"/>
      <color rgb="FFFF0000"/>
      <name val="メイリオ"/>
      <family val="3"/>
      <charset val="128"/>
    </font>
    <font>
      <sz val="11"/>
      <color rgb="FFFF0000"/>
      <name val="メイリオ"/>
      <family val="3"/>
      <charset val="128"/>
    </font>
    <font>
      <vertAlign val="superscript"/>
      <sz val="9"/>
      <color theme="1"/>
      <name val="メイリオ"/>
      <family val="3"/>
      <charset val="128"/>
    </font>
    <font>
      <sz val="10"/>
      <color rgb="FFFF0000"/>
      <name val="ＭＳ Ｐゴシック"/>
      <family val="2"/>
      <charset val="128"/>
      <scheme val="minor"/>
    </font>
    <font>
      <b/>
      <sz val="10"/>
      <color rgb="FFFF0000"/>
      <name val="メイリオ"/>
      <family val="3"/>
      <charset val="128"/>
    </font>
    <font>
      <vertAlign val="subscript"/>
      <sz val="10"/>
      <color theme="1"/>
      <name val="メイリオ"/>
      <family val="3"/>
      <charset val="128"/>
    </font>
  </fonts>
  <fills count="12">
    <fill>
      <patternFill patternType="none"/>
    </fill>
    <fill>
      <patternFill patternType="gray125"/>
    </fill>
    <fill>
      <patternFill patternType="solid">
        <fgColor rgb="FFFFFFCC"/>
        <bgColor indexed="64"/>
      </patternFill>
    </fill>
    <fill>
      <patternFill patternType="solid">
        <fgColor rgb="FF99FFCC"/>
        <bgColor indexed="64"/>
      </patternFill>
    </fill>
    <fill>
      <patternFill patternType="solid">
        <fgColor rgb="FF66FF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B050"/>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rgb="FFFFCC99"/>
        <bgColor indexed="64"/>
      </patternFill>
    </fill>
    <fill>
      <patternFill patternType="solid">
        <fgColor theme="9" tint="0.599963377788628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ck">
        <color rgb="FF0070C0"/>
      </left>
      <right style="thick">
        <color rgb="FF0070C0"/>
      </right>
      <top style="thick">
        <color rgb="FF0070C0"/>
      </top>
      <bottom style="thick">
        <color rgb="FF0070C0"/>
      </bottom>
      <diagonal/>
    </border>
    <border>
      <left style="thick">
        <color rgb="FF0070C0"/>
      </left>
      <right style="thick">
        <color rgb="FF0070C0"/>
      </right>
      <top style="thick">
        <color rgb="FF0070C0"/>
      </top>
      <bottom/>
      <diagonal/>
    </border>
    <border>
      <left style="thick">
        <color rgb="FF0070C0"/>
      </left>
      <right style="thick">
        <color rgb="FF0070C0"/>
      </right>
      <top/>
      <bottom/>
      <diagonal/>
    </border>
    <border>
      <left style="thick">
        <color rgb="FF0070C0"/>
      </left>
      <right style="thick">
        <color rgb="FF0070C0"/>
      </right>
      <top/>
      <bottom style="thick">
        <color rgb="FF0070C0"/>
      </bottom>
      <diagonal/>
    </border>
    <border>
      <left/>
      <right style="thick">
        <color rgb="FF0070C0"/>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bottom style="dotted">
        <color indexed="64"/>
      </bottom>
      <diagonal/>
    </border>
    <border>
      <left/>
      <right style="dotted">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right/>
      <top/>
      <bottom style="thick">
        <color rgb="FF0070C0"/>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dotted">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dotted">
        <color indexed="64"/>
      </left>
      <right/>
      <top style="dotted">
        <color indexed="64"/>
      </top>
      <bottom style="dotted">
        <color indexed="64"/>
      </bottom>
      <diagonal/>
    </border>
    <border>
      <left style="dotted">
        <color indexed="64"/>
      </left>
      <right/>
      <top style="dotted">
        <color indexed="64"/>
      </top>
      <bottom style="thin">
        <color indexed="64"/>
      </bottom>
      <diagonal/>
    </border>
    <border>
      <left/>
      <right/>
      <top style="thick">
        <color rgb="FF0070C0"/>
      </top>
      <bottom/>
      <diagonal/>
    </border>
  </borders>
  <cellStyleXfs count="1">
    <xf numFmtId="0" fontId="0" fillId="0" borderId="0">
      <alignment vertical="center"/>
    </xf>
  </cellStyleXfs>
  <cellXfs count="238">
    <xf numFmtId="0" fontId="0" fillId="0" borderId="0" xfId="0">
      <alignment vertical="center"/>
    </xf>
    <xf numFmtId="0" fontId="3" fillId="0" borderId="0" xfId="0" applyFont="1">
      <alignment vertical="center"/>
    </xf>
    <xf numFmtId="0" fontId="2" fillId="0" borderId="0" xfId="0" applyFont="1">
      <alignment vertical="center"/>
    </xf>
    <xf numFmtId="0" fontId="2" fillId="3" borderId="1" xfId="0" applyFont="1" applyFill="1" applyBorder="1" applyAlignment="1">
      <alignment horizontal="center" vertical="center"/>
    </xf>
    <xf numFmtId="0" fontId="2" fillId="0" borderId="0" xfId="0" applyFont="1" applyAlignment="1">
      <alignment vertical="center" shrinkToFit="1"/>
    </xf>
    <xf numFmtId="0" fontId="3" fillId="0" borderId="0" xfId="0" applyFont="1" applyAlignment="1">
      <alignment vertical="center" shrinkToFit="1"/>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10" fillId="0" borderId="0" xfId="0" applyFont="1">
      <alignment vertical="center"/>
    </xf>
    <xf numFmtId="0" fontId="10" fillId="0" borderId="16" xfId="0" applyFont="1" applyBorder="1">
      <alignment vertical="center"/>
    </xf>
    <xf numFmtId="0" fontId="8" fillId="0" borderId="0" xfId="0" applyFont="1" applyAlignment="1">
      <alignment horizontal="right" vertical="center" textRotation="90"/>
    </xf>
    <xf numFmtId="0" fontId="14" fillId="0" borderId="0" xfId="0" applyFont="1">
      <alignment vertical="center"/>
    </xf>
    <xf numFmtId="0" fontId="2" fillId="0" borderId="0" xfId="0" applyFont="1" applyAlignment="1">
      <alignment vertical="center" wrapText="1"/>
    </xf>
    <xf numFmtId="0" fontId="0" fillId="0" borderId="20" xfId="0" applyBorder="1">
      <alignment vertical="center"/>
    </xf>
    <xf numFmtId="0" fontId="4" fillId="0" borderId="16" xfId="0" applyFont="1" applyBorder="1" applyAlignment="1">
      <alignment horizontal="center" vertical="center" wrapText="1"/>
    </xf>
    <xf numFmtId="0" fontId="19" fillId="0" borderId="16" xfId="0" applyFont="1" applyBorder="1" applyAlignment="1">
      <alignment horizontal="center" vertical="center"/>
    </xf>
    <xf numFmtId="0" fontId="2" fillId="8" borderId="1" xfId="0" applyFont="1" applyFill="1" applyBorder="1" applyAlignment="1">
      <alignment horizontal="center" vertical="center"/>
    </xf>
    <xf numFmtId="176" fontId="2" fillId="2" borderId="1" xfId="0" applyNumberFormat="1" applyFont="1" applyFill="1" applyBorder="1" applyProtection="1">
      <alignment vertical="center"/>
      <protection locked="0"/>
    </xf>
    <xf numFmtId="176" fontId="4" fillId="2" borderId="1" xfId="0" applyNumberFormat="1" applyFont="1" applyFill="1" applyBorder="1" applyProtection="1">
      <alignment vertical="center"/>
      <protection locked="0"/>
    </xf>
    <xf numFmtId="177" fontId="4" fillId="2" borderId="1" xfId="0" applyNumberFormat="1" applyFont="1" applyFill="1" applyBorder="1" applyProtection="1">
      <alignment vertical="center"/>
      <protection locked="0"/>
    </xf>
    <xf numFmtId="176" fontId="2" fillId="2" borderId="1" xfId="0" applyNumberFormat="1" applyFont="1" applyFill="1" applyBorder="1" applyAlignment="1" applyProtection="1">
      <alignment vertical="center" shrinkToFit="1"/>
      <protection locked="0"/>
    </xf>
    <xf numFmtId="178" fontId="2" fillId="2" borderId="1" xfId="0" applyNumberFormat="1" applyFont="1" applyFill="1" applyBorder="1" applyAlignment="1" applyProtection="1">
      <alignment vertical="center" shrinkToFit="1"/>
      <protection locked="0"/>
    </xf>
    <xf numFmtId="0" fontId="2" fillId="6" borderId="33" xfId="0" applyFont="1" applyFill="1" applyBorder="1" applyAlignment="1" applyProtection="1">
      <alignment horizontal="left" vertical="center" shrinkToFit="1"/>
      <protection locked="0"/>
    </xf>
    <xf numFmtId="0" fontId="2" fillId="6" borderId="34" xfId="0" applyFont="1" applyFill="1" applyBorder="1" applyAlignment="1" applyProtection="1">
      <alignment horizontal="left" vertical="center" shrinkToFit="1"/>
      <protection locked="0"/>
    </xf>
    <xf numFmtId="0" fontId="2" fillId="6" borderId="1" xfId="0" applyFont="1" applyFill="1" applyBorder="1" applyAlignment="1" applyProtection="1">
      <alignment horizontal="center" vertical="center" shrinkToFit="1"/>
      <protection locked="0"/>
    </xf>
    <xf numFmtId="179" fontId="2" fillId="2" borderId="1" xfId="0" applyNumberFormat="1" applyFont="1" applyFill="1" applyBorder="1" applyAlignment="1" applyProtection="1">
      <alignment vertical="center" shrinkToFit="1"/>
      <protection locked="0"/>
    </xf>
    <xf numFmtId="0" fontId="8" fillId="0" borderId="0" xfId="0" applyFont="1" applyAlignment="1">
      <alignment vertical="center" textRotation="90"/>
    </xf>
    <xf numFmtId="0" fontId="2" fillId="0" borderId="17" xfId="0" applyFont="1" applyBorder="1" applyAlignment="1">
      <alignment vertical="center" wrapText="1"/>
    </xf>
    <xf numFmtId="0" fontId="10" fillId="0" borderId="0" xfId="0" applyFont="1" applyAlignment="1">
      <alignment vertical="center" wrapText="1"/>
    </xf>
    <xf numFmtId="0" fontId="10" fillId="0" borderId="16" xfId="0" applyFont="1" applyBorder="1" applyAlignment="1">
      <alignment vertical="center" wrapText="1"/>
    </xf>
    <xf numFmtId="0" fontId="2" fillId="5" borderId="12" xfId="0" applyFont="1" applyFill="1" applyBorder="1">
      <alignment vertical="center"/>
    </xf>
    <xf numFmtId="0" fontId="2" fillId="5" borderId="30" xfId="0" applyFont="1" applyFill="1" applyBorder="1">
      <alignment vertical="center"/>
    </xf>
    <xf numFmtId="0" fontId="2" fillId="5" borderId="27" xfId="0" applyFont="1" applyFill="1" applyBorder="1">
      <alignment vertical="center"/>
    </xf>
    <xf numFmtId="0" fontId="2" fillId="5" borderId="31" xfId="0" applyFont="1" applyFill="1" applyBorder="1">
      <alignment vertical="center"/>
    </xf>
    <xf numFmtId="0" fontId="2" fillId="5" borderId="6" xfId="0" applyFont="1" applyFill="1" applyBorder="1">
      <alignment vertical="center"/>
    </xf>
    <xf numFmtId="0" fontId="2" fillId="5" borderId="28" xfId="0" applyFont="1" applyFill="1" applyBorder="1">
      <alignment vertical="center"/>
    </xf>
    <xf numFmtId="0" fontId="2" fillId="5" borderId="38" xfId="0" applyFont="1" applyFill="1" applyBorder="1" applyAlignment="1">
      <alignment vertical="center" wrapText="1"/>
    </xf>
    <xf numFmtId="0" fontId="10" fillId="5" borderId="24" xfId="0" applyFont="1" applyFill="1" applyBorder="1" applyAlignment="1">
      <alignment vertical="center" shrinkToFit="1"/>
    </xf>
    <xf numFmtId="0" fontId="2" fillId="5" borderId="32" xfId="0" applyFont="1" applyFill="1" applyBorder="1" applyAlignment="1">
      <alignment horizontal="left" vertical="center" wrapText="1"/>
    </xf>
    <xf numFmtId="0" fontId="2" fillId="5" borderId="29" xfId="0" applyFont="1" applyFill="1" applyBorder="1" applyAlignment="1">
      <alignment horizontal="left" vertical="center" wrapText="1"/>
    </xf>
    <xf numFmtId="0" fontId="2" fillId="11" borderId="1" xfId="0" applyFont="1" applyFill="1" applyBorder="1" applyAlignment="1">
      <alignment horizontal="center" vertical="center"/>
    </xf>
    <xf numFmtId="0" fontId="5" fillId="0" borderId="0" xfId="0" applyFont="1">
      <alignment vertical="center"/>
    </xf>
    <xf numFmtId="0" fontId="13" fillId="0" borderId="0" xfId="0" applyFont="1">
      <alignment vertical="center"/>
    </xf>
    <xf numFmtId="0" fontId="12" fillId="0" borderId="0" xfId="0" applyFont="1">
      <alignment vertical="center"/>
    </xf>
    <xf numFmtId="0" fontId="2" fillId="0" borderId="10" xfId="0" applyFont="1" applyBorder="1">
      <alignment vertical="center"/>
    </xf>
    <xf numFmtId="56" fontId="0" fillId="0" borderId="0" xfId="0" quotePrefix="1" applyNumberFormat="1">
      <alignment vertical="center"/>
    </xf>
    <xf numFmtId="0" fontId="2" fillId="6" borderId="39" xfId="0" applyFont="1" applyFill="1" applyBorder="1" applyAlignment="1" applyProtection="1">
      <alignment horizontal="center" vertical="center" shrinkToFit="1"/>
      <protection locked="0"/>
    </xf>
    <xf numFmtId="0" fontId="2" fillId="5" borderId="22" xfId="0" applyFont="1" applyFill="1" applyBorder="1">
      <alignment vertical="center"/>
    </xf>
    <xf numFmtId="0" fontId="2" fillId="5" borderId="34" xfId="0" applyFont="1" applyFill="1" applyBorder="1">
      <alignment vertical="center"/>
    </xf>
    <xf numFmtId="178" fontId="2" fillId="11" borderId="1" xfId="0" applyNumberFormat="1" applyFont="1" applyFill="1" applyBorder="1" applyAlignment="1" applyProtection="1">
      <alignment horizontal="center" vertical="center" shrinkToFit="1"/>
      <protection locked="0"/>
    </xf>
    <xf numFmtId="0" fontId="2" fillId="0" borderId="18" xfId="0" applyFont="1" applyBorder="1" applyAlignment="1">
      <alignment vertical="center" wrapText="1"/>
    </xf>
    <xf numFmtId="178" fontId="2" fillId="11" borderId="1" xfId="0" applyNumberFormat="1" applyFont="1" applyFill="1" applyBorder="1" applyAlignment="1" applyProtection="1">
      <alignment horizontal="center" vertical="center" wrapText="1" shrinkToFit="1"/>
      <protection locked="0"/>
    </xf>
    <xf numFmtId="0" fontId="2" fillId="5" borderId="1" xfId="0" applyFont="1" applyFill="1" applyBorder="1" applyAlignment="1">
      <alignment vertical="center" wrapText="1" shrinkToFit="1"/>
    </xf>
    <xf numFmtId="0" fontId="2" fillId="5" borderId="1" xfId="0" applyFont="1" applyFill="1" applyBorder="1" applyAlignment="1">
      <alignment horizontal="center" vertical="center" wrapText="1" shrinkToFit="1"/>
    </xf>
    <xf numFmtId="0" fontId="10" fillId="0" borderId="45" xfId="0" applyFont="1" applyBorder="1" applyAlignment="1">
      <alignment vertical="center" wrapText="1"/>
    </xf>
    <xf numFmtId="0" fontId="10" fillId="0" borderId="36" xfId="0" applyFont="1" applyBorder="1" applyAlignment="1">
      <alignment vertical="center" wrapText="1"/>
    </xf>
    <xf numFmtId="0" fontId="2" fillId="0" borderId="17" xfId="0" applyFont="1" applyBorder="1" applyAlignment="1">
      <alignment vertical="center" wrapText="1"/>
    </xf>
    <xf numFmtId="0" fontId="2" fillId="0" borderId="19" xfId="0" applyFont="1" applyBorder="1" applyAlignment="1">
      <alignment vertical="center" wrapText="1"/>
    </xf>
    <xf numFmtId="0" fontId="10" fillId="0" borderId="17" xfId="0" applyFont="1" applyBorder="1" applyAlignment="1">
      <alignment vertical="center" wrapText="1"/>
    </xf>
    <xf numFmtId="0" fontId="10" fillId="0" borderId="19" xfId="0" applyFont="1" applyBorder="1" applyAlignment="1">
      <alignment vertical="center" wrapText="1"/>
    </xf>
    <xf numFmtId="178" fontId="2" fillId="11" borderId="1" xfId="0" applyNumberFormat="1" applyFont="1" applyFill="1" applyBorder="1" applyAlignment="1" applyProtection="1">
      <alignment horizontal="center" vertical="center" wrapText="1" shrinkToFit="1"/>
      <protection locked="0"/>
    </xf>
    <xf numFmtId="178" fontId="2" fillId="11" borderId="1" xfId="0" applyNumberFormat="1" applyFont="1" applyFill="1" applyBorder="1" applyAlignment="1" applyProtection="1">
      <alignment horizontal="center" vertical="center" shrinkToFit="1"/>
      <protection locked="0"/>
    </xf>
    <xf numFmtId="178" fontId="2" fillId="2" borderId="1" xfId="0" applyNumberFormat="1" applyFont="1" applyFill="1" applyBorder="1" applyAlignment="1" applyProtection="1">
      <alignment vertical="center" shrinkToFit="1"/>
      <protection locked="0"/>
    </xf>
    <xf numFmtId="0" fontId="4" fillId="8" borderId="1" xfId="0" applyFont="1" applyFill="1" applyBorder="1" applyAlignment="1">
      <alignment horizontal="center" vertical="center"/>
    </xf>
    <xf numFmtId="0" fontId="20" fillId="0" borderId="8" xfId="0" applyFont="1" applyBorder="1">
      <alignment vertical="center"/>
    </xf>
    <xf numFmtId="0" fontId="2" fillId="5" borderId="1" xfId="0" applyFont="1" applyFill="1" applyBorder="1" applyAlignment="1">
      <alignment vertical="center" wrapText="1"/>
    </xf>
    <xf numFmtId="0" fontId="2" fillId="5" borderId="1" xfId="0" applyFont="1" applyFill="1" applyBorder="1">
      <alignment vertical="center"/>
    </xf>
    <xf numFmtId="0" fontId="0" fillId="0" borderId="0" xfId="0">
      <alignment vertical="center"/>
    </xf>
    <xf numFmtId="0" fontId="20" fillId="5" borderId="1" xfId="0" applyFont="1" applyFill="1" applyBorder="1" applyAlignment="1">
      <alignment vertical="center" wrapText="1"/>
    </xf>
    <xf numFmtId="0" fontId="2" fillId="2" borderId="21" xfId="0" applyFont="1" applyFill="1" applyBorder="1" applyAlignment="1" applyProtection="1">
      <alignment horizontal="left" vertical="center" wrapText="1"/>
      <protection locked="0"/>
    </xf>
    <xf numFmtId="0" fontId="2" fillId="2" borderId="23" xfId="0" applyFont="1" applyFill="1" applyBorder="1" applyAlignment="1" applyProtection="1">
      <alignment horizontal="left" vertical="center" wrapText="1"/>
      <protection locked="0"/>
    </xf>
    <xf numFmtId="0" fontId="2" fillId="2" borderId="22" xfId="0" applyFont="1" applyFill="1" applyBorder="1" applyAlignment="1" applyProtection="1">
      <alignment horizontal="left" vertical="center" wrapText="1"/>
      <protection locked="0"/>
    </xf>
    <xf numFmtId="0" fontId="2" fillId="2" borderId="32" xfId="0" applyFont="1" applyFill="1" applyBorder="1" applyAlignment="1" applyProtection="1">
      <alignment horizontal="left" vertical="center" wrapText="1"/>
      <protection locked="0"/>
    </xf>
    <xf numFmtId="0" fontId="2" fillId="2" borderId="33" xfId="0" applyFont="1" applyFill="1" applyBorder="1" applyAlignment="1" applyProtection="1">
      <alignment horizontal="left" vertical="center" wrapText="1"/>
      <protection locked="0"/>
    </xf>
    <xf numFmtId="0" fontId="2" fillId="2" borderId="34" xfId="0" applyFont="1" applyFill="1" applyBorder="1" applyAlignment="1" applyProtection="1">
      <alignment horizontal="left" vertical="center" wrapText="1"/>
      <protection locked="0"/>
    </xf>
    <xf numFmtId="0" fontId="2" fillId="10" borderId="1" xfId="0" applyFont="1" applyFill="1" applyBorder="1">
      <alignment vertical="center"/>
    </xf>
    <xf numFmtId="0" fontId="2" fillId="10"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5" borderId="7" xfId="0" applyFont="1" applyFill="1" applyBorder="1">
      <alignment vertical="center"/>
    </xf>
    <xf numFmtId="0" fontId="2" fillId="5" borderId="8" xfId="0" applyFont="1" applyFill="1" applyBorder="1">
      <alignment vertical="center"/>
    </xf>
    <xf numFmtId="0" fontId="2" fillId="5" borderId="10" xfId="0" applyFont="1" applyFill="1" applyBorder="1">
      <alignment vertical="center"/>
    </xf>
    <xf numFmtId="0" fontId="2" fillId="5" borderId="0" xfId="0" applyFont="1" applyFill="1">
      <alignment vertical="center"/>
    </xf>
    <xf numFmtId="0" fontId="2" fillId="5" borderId="12" xfId="0" applyFont="1" applyFill="1" applyBorder="1">
      <alignment vertical="center"/>
    </xf>
    <xf numFmtId="0" fontId="2" fillId="5" borderId="13" xfId="0" applyFont="1" applyFill="1" applyBorder="1">
      <alignment vertical="center"/>
    </xf>
    <xf numFmtId="0" fontId="2" fillId="5" borderId="24" xfId="0" applyFont="1" applyFill="1" applyBorder="1" applyAlignment="1">
      <alignment horizontal="center" vertical="center" shrinkToFit="1"/>
    </xf>
    <xf numFmtId="0" fontId="2" fillId="5" borderId="25" xfId="0" applyFont="1" applyFill="1" applyBorder="1" applyAlignment="1">
      <alignment horizontal="center" vertical="center" shrinkToFit="1"/>
    </xf>
    <xf numFmtId="178" fontId="2" fillId="2" borderId="38" xfId="0" applyNumberFormat="1" applyFont="1" applyFill="1" applyBorder="1" applyAlignment="1" applyProtection="1">
      <alignment vertical="center" shrinkToFit="1"/>
      <protection locked="0"/>
    </xf>
    <xf numFmtId="0" fontId="2" fillId="5" borderId="35" xfId="0" applyFont="1" applyFill="1" applyBorder="1" applyAlignment="1">
      <alignment vertical="center" wrapText="1"/>
    </xf>
    <xf numFmtId="0" fontId="2" fillId="5" borderId="37" xfId="0" applyFont="1" applyFill="1" applyBorder="1" applyAlignment="1">
      <alignment vertical="center" wrapText="1"/>
    </xf>
    <xf numFmtId="0" fontId="2" fillId="0" borderId="18" xfId="0" applyFont="1" applyBorder="1" applyAlignment="1">
      <alignment vertical="center" wrapText="1"/>
    </xf>
    <xf numFmtId="0" fontId="2" fillId="2" borderId="24" xfId="0" applyFont="1" applyFill="1" applyBorder="1" applyAlignment="1" applyProtection="1">
      <alignment horizontal="left" vertical="center" wrapText="1"/>
      <protection locked="0"/>
    </xf>
    <xf numFmtId="0" fontId="2" fillId="2" borderId="26" xfId="0" applyFont="1" applyFill="1" applyBorder="1" applyAlignment="1" applyProtection="1">
      <alignment horizontal="left" vertical="center" wrapText="1"/>
      <protection locked="0"/>
    </xf>
    <xf numFmtId="0" fontId="2" fillId="2" borderId="25" xfId="0" applyFont="1" applyFill="1" applyBorder="1" applyAlignment="1" applyProtection="1">
      <alignment horizontal="left" vertical="center" wrapText="1"/>
      <protection locked="0"/>
    </xf>
    <xf numFmtId="178" fontId="2" fillId="2" borderId="28" xfId="0" applyNumberFormat="1" applyFont="1" applyFill="1" applyBorder="1" applyAlignment="1" applyProtection="1">
      <alignment vertical="center" shrinkToFit="1"/>
      <protection locked="0"/>
    </xf>
    <xf numFmtId="0" fontId="0" fillId="0" borderId="20" xfId="0" applyBorder="1">
      <alignment vertical="center"/>
    </xf>
    <xf numFmtId="0" fontId="10" fillId="0" borderId="18" xfId="0" applyFont="1" applyBorder="1" applyAlignment="1">
      <alignment vertical="center" wrapText="1"/>
    </xf>
    <xf numFmtId="0" fontId="2" fillId="2" borderId="13" xfId="0" applyFont="1" applyFill="1" applyBorder="1" applyAlignment="1" applyProtection="1">
      <alignment vertical="center" shrinkToFit="1"/>
      <protection locked="0"/>
    </xf>
    <xf numFmtId="0" fontId="2" fillId="2" borderId="14" xfId="0" applyFont="1" applyFill="1" applyBorder="1" applyAlignment="1" applyProtection="1">
      <alignment vertical="center" shrinkToFit="1"/>
      <protection locked="0"/>
    </xf>
    <xf numFmtId="0" fontId="20" fillId="5" borderId="24" xfId="0" applyFont="1" applyFill="1" applyBorder="1" applyAlignment="1">
      <alignment horizontal="left" vertical="center" wrapText="1"/>
    </xf>
    <xf numFmtId="0" fontId="20" fillId="5" borderId="26" xfId="0" applyFont="1" applyFill="1" applyBorder="1" applyAlignment="1">
      <alignment horizontal="left" vertical="center" wrapText="1"/>
    </xf>
    <xf numFmtId="0" fontId="20" fillId="5" borderId="25" xfId="0" applyFont="1" applyFill="1" applyBorder="1" applyAlignment="1">
      <alignment horizontal="left" vertical="center" wrapText="1"/>
    </xf>
    <xf numFmtId="0" fontId="2" fillId="5" borderId="32" xfId="0" applyFont="1" applyFill="1" applyBorder="1" applyAlignment="1">
      <alignment horizontal="center" vertical="center" shrinkToFit="1"/>
    </xf>
    <xf numFmtId="0" fontId="2" fillId="5" borderId="34" xfId="0" applyFont="1" applyFill="1" applyBorder="1" applyAlignment="1">
      <alignment horizontal="center" vertical="center" shrinkToFit="1"/>
    </xf>
    <xf numFmtId="0" fontId="14" fillId="0" borderId="0" xfId="0" applyFont="1" applyAlignment="1">
      <alignment vertical="center" shrinkToFit="1"/>
    </xf>
    <xf numFmtId="0" fontId="11" fillId="7" borderId="0" xfId="0" applyFont="1" applyFill="1" applyAlignment="1">
      <alignment horizontal="right" vertical="center" shrinkToFit="1"/>
    </xf>
    <xf numFmtId="0" fontId="5" fillId="7" borderId="0" xfId="0" applyFont="1" applyFill="1">
      <alignment vertical="center"/>
    </xf>
    <xf numFmtId="0" fontId="2" fillId="5" borderId="7" xfId="0" applyFont="1" applyFill="1" applyBorder="1" applyAlignment="1">
      <alignment vertical="center" shrinkToFit="1"/>
    </xf>
    <xf numFmtId="0" fontId="2" fillId="5" borderId="8" xfId="0" applyFont="1" applyFill="1" applyBorder="1" applyAlignment="1">
      <alignment vertical="center" shrinkToFit="1"/>
    </xf>
    <xf numFmtId="0" fontId="2" fillId="5" borderId="9" xfId="0" applyFont="1" applyFill="1" applyBorder="1" applyAlignment="1">
      <alignment vertical="center" shrinkToFit="1"/>
    </xf>
    <xf numFmtId="0" fontId="2" fillId="5" borderId="7" xfId="0" applyFont="1" applyFill="1" applyBorder="1" applyAlignment="1">
      <alignment vertical="center" wrapText="1"/>
    </xf>
    <xf numFmtId="0" fontId="2" fillId="5" borderId="9" xfId="0" applyFont="1" applyFill="1" applyBorder="1">
      <alignment vertical="center"/>
    </xf>
    <xf numFmtId="0" fontId="2" fillId="5" borderId="14" xfId="0" applyFont="1" applyFill="1" applyBorder="1">
      <alignment vertical="center"/>
    </xf>
    <xf numFmtId="0" fontId="2" fillId="5" borderId="21" xfId="0" applyFont="1" applyFill="1" applyBorder="1">
      <alignment vertical="center"/>
    </xf>
    <xf numFmtId="0" fontId="2" fillId="5" borderId="23" xfId="0" applyFont="1" applyFill="1" applyBorder="1">
      <alignment vertical="center"/>
    </xf>
    <xf numFmtId="0" fontId="2" fillId="5" borderId="22" xfId="0" applyFont="1" applyFill="1" applyBorder="1">
      <alignment vertical="center"/>
    </xf>
    <xf numFmtId="0" fontId="2" fillId="2" borderId="21" xfId="0" applyFont="1" applyFill="1" applyBorder="1" applyAlignment="1" applyProtection="1">
      <alignment vertical="center" wrapText="1"/>
      <protection locked="0"/>
    </xf>
    <xf numFmtId="0" fontId="2" fillId="2" borderId="23" xfId="0" applyFont="1" applyFill="1" applyBorder="1" applyAlignment="1" applyProtection="1">
      <alignment vertical="center" wrapText="1"/>
      <protection locked="0"/>
    </xf>
    <xf numFmtId="0" fontId="2" fillId="2" borderId="22" xfId="0" applyFont="1" applyFill="1" applyBorder="1" applyAlignment="1" applyProtection="1">
      <alignment vertical="center" wrapText="1"/>
      <protection locked="0"/>
    </xf>
    <xf numFmtId="0" fontId="2" fillId="6" borderId="12" xfId="0" applyFont="1" applyFill="1" applyBorder="1" applyAlignment="1" applyProtection="1">
      <alignment vertical="center" shrinkToFit="1"/>
      <protection locked="0"/>
    </xf>
    <xf numFmtId="0" fontId="2" fillId="6" borderId="13" xfId="0" applyFont="1" applyFill="1" applyBorder="1" applyAlignment="1" applyProtection="1">
      <alignment vertical="center" shrinkToFit="1"/>
      <protection locked="0"/>
    </xf>
    <xf numFmtId="0" fontId="14" fillId="0" borderId="13" xfId="0" applyFont="1" applyBorder="1" applyAlignment="1">
      <alignment vertical="center" shrinkToFit="1"/>
    </xf>
    <xf numFmtId="180" fontId="2" fillId="2" borderId="21" xfId="0" applyNumberFormat="1" applyFont="1" applyFill="1" applyBorder="1" applyAlignment="1" applyProtection="1">
      <alignment horizontal="left" vertical="center" wrapText="1"/>
      <protection locked="0"/>
    </xf>
    <xf numFmtId="180" fontId="2" fillId="2" borderId="40" xfId="0" applyNumberFormat="1" applyFont="1" applyFill="1" applyBorder="1" applyAlignment="1" applyProtection="1">
      <alignment horizontal="left" vertical="center" wrapText="1"/>
      <protection locked="0"/>
    </xf>
    <xf numFmtId="0" fontId="2" fillId="2" borderId="12" xfId="0" applyFont="1" applyFill="1" applyBorder="1" applyAlignment="1" applyProtection="1">
      <alignment vertical="center" wrapText="1"/>
      <protection locked="0"/>
    </xf>
    <xf numFmtId="0" fontId="2" fillId="2" borderId="13" xfId="0" applyFont="1" applyFill="1" applyBorder="1" applyAlignment="1" applyProtection="1">
      <alignment vertical="center" wrapText="1"/>
      <protection locked="0"/>
    </xf>
    <xf numFmtId="0" fontId="2" fillId="2" borderId="14" xfId="0" applyFont="1" applyFill="1" applyBorder="1" applyAlignment="1" applyProtection="1">
      <alignment vertical="center" wrapText="1"/>
      <protection locked="0"/>
    </xf>
    <xf numFmtId="0" fontId="2" fillId="5" borderId="11" xfId="0" applyFont="1" applyFill="1" applyBorder="1">
      <alignment vertical="center"/>
    </xf>
    <xf numFmtId="0" fontId="10" fillId="5" borderId="7"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14" xfId="0" applyFont="1" applyFill="1" applyBorder="1" applyAlignment="1">
      <alignment horizontal="center" vertical="center" wrapText="1"/>
    </xf>
    <xf numFmtId="178" fontId="2" fillId="11" borderId="7" xfId="0" applyNumberFormat="1" applyFont="1" applyFill="1" applyBorder="1" applyAlignment="1" applyProtection="1">
      <alignment horizontal="center" vertical="center" wrapText="1" shrinkToFit="1"/>
      <protection locked="0"/>
    </xf>
    <xf numFmtId="178" fontId="2" fillId="11" borderId="9" xfId="0" applyNumberFormat="1" applyFont="1" applyFill="1" applyBorder="1" applyAlignment="1" applyProtection="1">
      <alignment horizontal="center" vertical="center" wrapText="1" shrinkToFit="1"/>
      <protection locked="0"/>
    </xf>
    <xf numFmtId="178" fontId="2" fillId="11" borderId="12" xfId="0" applyNumberFormat="1" applyFont="1" applyFill="1" applyBorder="1" applyAlignment="1" applyProtection="1">
      <alignment horizontal="center" vertical="center" wrapText="1" shrinkToFit="1"/>
      <protection locked="0"/>
    </xf>
    <xf numFmtId="178" fontId="2" fillId="11" borderId="14" xfId="0" applyNumberFormat="1" applyFont="1" applyFill="1" applyBorder="1" applyAlignment="1" applyProtection="1">
      <alignment horizontal="center" vertical="center" wrapText="1" shrinkToFit="1"/>
      <protection locked="0"/>
    </xf>
    <xf numFmtId="0" fontId="10" fillId="5" borderId="6" xfId="0" applyFont="1" applyFill="1" applyBorder="1" applyAlignment="1">
      <alignment vertical="center" wrapText="1"/>
    </xf>
    <xf numFmtId="0" fontId="10" fillId="5" borderId="1" xfId="0" applyFont="1" applyFill="1" applyBorder="1" applyAlignment="1">
      <alignment vertical="center" wrapText="1"/>
    </xf>
    <xf numFmtId="0" fontId="2" fillId="0" borderId="0" xfId="0" applyFont="1" applyAlignment="1">
      <alignment vertical="center" wrapText="1"/>
    </xf>
    <xf numFmtId="0" fontId="2" fillId="0" borderId="36" xfId="0" applyFont="1" applyBorder="1" applyAlignment="1">
      <alignment vertical="center" wrapText="1"/>
    </xf>
    <xf numFmtId="0" fontId="2" fillId="6" borderId="1" xfId="0" applyFont="1" applyFill="1" applyBorder="1" applyAlignment="1" applyProtection="1">
      <alignment vertical="center" wrapText="1"/>
      <protection locked="0"/>
    </xf>
    <xf numFmtId="0" fontId="2"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4" fillId="2" borderId="1" xfId="0" applyFont="1" applyFill="1" applyBorder="1" applyAlignment="1" applyProtection="1">
      <alignment horizontal="left" vertical="center"/>
      <protection locked="0"/>
    </xf>
    <xf numFmtId="178" fontId="10" fillId="2" borderId="1" xfId="0" applyNumberFormat="1" applyFont="1" applyFill="1" applyBorder="1" applyAlignment="1" applyProtection="1">
      <alignment vertical="center" shrinkToFit="1"/>
      <protection locked="0"/>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8" borderId="2" xfId="0" applyFont="1" applyFill="1" applyBorder="1" applyAlignment="1">
      <alignment horizontal="center" vertical="center"/>
    </xf>
    <xf numFmtId="0" fontId="2" fillId="8" borderId="3" xfId="0" applyFont="1" applyFill="1" applyBorder="1" applyAlignment="1">
      <alignment horizontal="center" vertical="center"/>
    </xf>
    <xf numFmtId="0" fontId="2" fillId="6" borderId="2" xfId="0" applyFont="1" applyFill="1" applyBorder="1" applyAlignment="1" applyProtection="1">
      <alignment horizontal="center" vertical="center" shrinkToFit="1"/>
      <protection locked="0"/>
    </xf>
    <xf numFmtId="0" fontId="2" fillId="6" borderId="3" xfId="0" applyFont="1" applyFill="1" applyBorder="1" applyAlignment="1" applyProtection="1">
      <alignment horizontal="center" vertical="center" shrinkToFit="1"/>
      <protection locked="0"/>
    </xf>
    <xf numFmtId="177" fontId="4" fillId="2" borderId="2" xfId="0" applyNumberFormat="1" applyFont="1" applyFill="1" applyBorder="1" applyProtection="1">
      <alignment vertical="center"/>
      <protection locked="0"/>
    </xf>
    <xf numFmtId="177" fontId="4" fillId="2" borderId="3" xfId="0" applyNumberFormat="1" applyFont="1" applyFill="1" applyBorder="1" applyProtection="1">
      <alignment vertical="center"/>
      <protection locked="0"/>
    </xf>
    <xf numFmtId="176" fontId="4" fillId="2" borderId="2" xfId="0" applyNumberFormat="1" applyFont="1" applyFill="1" applyBorder="1" applyProtection="1">
      <alignment vertical="center"/>
      <protection locked="0"/>
    </xf>
    <xf numFmtId="176" fontId="4" fillId="2" borderId="3" xfId="0" applyNumberFormat="1" applyFont="1" applyFill="1" applyBorder="1" applyProtection="1">
      <alignment vertical="center"/>
      <protection locked="0"/>
    </xf>
    <xf numFmtId="176" fontId="2" fillId="2" borderId="2" xfId="0" applyNumberFormat="1" applyFont="1" applyFill="1" applyBorder="1" applyProtection="1">
      <alignment vertical="center"/>
      <protection locked="0"/>
    </xf>
    <xf numFmtId="176" fontId="2" fillId="2" borderId="3" xfId="0" applyNumberFormat="1" applyFont="1" applyFill="1" applyBorder="1" applyProtection="1">
      <alignment vertical="center"/>
      <protection locked="0"/>
    </xf>
    <xf numFmtId="178" fontId="2" fillId="2" borderId="2" xfId="0" applyNumberFormat="1" applyFont="1" applyFill="1" applyBorder="1" applyAlignment="1" applyProtection="1">
      <alignment vertical="center" shrinkToFit="1"/>
      <protection locked="0"/>
    </xf>
    <xf numFmtId="178" fontId="2" fillId="2" borderId="3" xfId="0" applyNumberFormat="1" applyFont="1" applyFill="1" applyBorder="1" applyAlignment="1" applyProtection="1">
      <alignment vertical="center" shrinkToFit="1"/>
      <protection locked="0"/>
    </xf>
    <xf numFmtId="0" fontId="2" fillId="11" borderId="2" xfId="0" applyFont="1" applyFill="1" applyBorder="1" applyAlignment="1">
      <alignment horizontal="center" vertical="center"/>
    </xf>
    <xf numFmtId="0" fontId="2" fillId="11" borderId="3" xfId="0" applyFont="1" applyFill="1" applyBorder="1" applyAlignment="1">
      <alignment horizontal="center" vertical="center"/>
    </xf>
    <xf numFmtId="0" fontId="2" fillId="3" borderId="4" xfId="0" applyFont="1" applyFill="1" applyBorder="1" applyAlignment="1">
      <alignment vertical="center" textRotation="255"/>
    </xf>
    <xf numFmtId="0" fontId="2" fillId="3" borderId="5" xfId="0" applyFont="1" applyFill="1" applyBorder="1" applyAlignment="1">
      <alignment vertical="center" textRotation="255"/>
    </xf>
    <xf numFmtId="0" fontId="2" fillId="3" borderId="6" xfId="0" applyFont="1" applyFill="1" applyBorder="1" applyAlignment="1">
      <alignment vertical="center" textRotation="255"/>
    </xf>
    <xf numFmtId="0" fontId="2" fillId="4" borderId="1" xfId="0" applyFont="1" applyFill="1" applyBorder="1" applyAlignment="1">
      <alignment vertical="center" textRotation="255"/>
    </xf>
    <xf numFmtId="179" fontId="2" fillId="2" borderId="2" xfId="0" applyNumberFormat="1" applyFont="1" applyFill="1" applyBorder="1" applyAlignment="1" applyProtection="1">
      <alignment vertical="center" shrinkToFit="1"/>
      <protection locked="0"/>
    </xf>
    <xf numFmtId="179" fontId="2" fillId="2" borderId="3" xfId="0" applyNumberFormat="1" applyFont="1" applyFill="1" applyBorder="1" applyAlignment="1" applyProtection="1">
      <alignment vertical="center" shrinkToFit="1"/>
      <protection locked="0"/>
    </xf>
    <xf numFmtId="0" fontId="2" fillId="3" borderId="1" xfId="0" applyFont="1" applyFill="1" applyBorder="1" applyAlignment="1">
      <alignment vertical="center" shrinkToFit="1"/>
    </xf>
    <xf numFmtId="0" fontId="4" fillId="3" borderId="1" xfId="0" applyFont="1" applyFill="1" applyBorder="1" applyAlignment="1">
      <alignment vertical="center" shrinkToFit="1"/>
    </xf>
    <xf numFmtId="0" fontId="2" fillId="5" borderId="15" xfId="0" applyFont="1" applyFill="1" applyBorder="1" applyAlignment="1">
      <alignment vertical="center" shrinkToFit="1"/>
    </xf>
    <xf numFmtId="0" fontId="2" fillId="5" borderId="3" xfId="0" applyFont="1" applyFill="1" applyBorder="1" applyAlignment="1">
      <alignment vertical="center" shrinkToFit="1"/>
    </xf>
    <xf numFmtId="176" fontId="2" fillId="2" borderId="2" xfId="0" applyNumberFormat="1" applyFont="1" applyFill="1" applyBorder="1" applyAlignment="1" applyProtection="1">
      <alignment vertical="center" shrinkToFit="1"/>
      <protection locked="0"/>
    </xf>
    <xf numFmtId="176" fontId="2" fillId="2" borderId="3" xfId="0" applyNumberFormat="1" applyFont="1" applyFill="1" applyBorder="1" applyAlignment="1" applyProtection="1">
      <alignment vertical="center" shrinkToFit="1"/>
      <protection locked="0"/>
    </xf>
    <xf numFmtId="0" fontId="9" fillId="0" borderId="20" xfId="0" applyFont="1" applyBorder="1" applyAlignment="1">
      <alignment horizontal="right" vertical="center" textRotation="90"/>
    </xf>
    <xf numFmtId="0" fontId="10" fillId="0" borderId="0" xfId="0" applyFont="1" applyAlignment="1">
      <alignment vertical="center" wrapText="1"/>
    </xf>
    <xf numFmtId="0" fontId="9" fillId="0" borderId="0" xfId="0" applyFont="1" applyAlignment="1">
      <alignment horizontal="right" vertical="center" textRotation="90"/>
    </xf>
    <xf numFmtId="178" fontId="2" fillId="8" borderId="1" xfId="0" applyNumberFormat="1" applyFont="1" applyFill="1" applyBorder="1" applyAlignment="1">
      <alignment vertical="center" shrinkToFit="1"/>
    </xf>
    <xf numFmtId="0" fontId="2" fillId="9" borderId="1" xfId="0" applyFont="1" applyFill="1" applyBorder="1" applyAlignment="1">
      <alignment horizontal="center" vertical="center" wrapText="1"/>
    </xf>
    <xf numFmtId="178" fontId="2" fillId="2" borderId="31" xfId="0" applyNumberFormat="1" applyFont="1" applyFill="1" applyBorder="1" applyAlignment="1" applyProtection="1">
      <alignment vertical="center" shrinkToFit="1"/>
      <protection locked="0"/>
    </xf>
    <xf numFmtId="176" fontId="2" fillId="2" borderId="6" xfId="0" applyNumberFormat="1" applyFont="1" applyFill="1" applyBorder="1" applyAlignment="1" applyProtection="1">
      <alignment vertical="center" shrinkToFit="1"/>
      <protection locked="0"/>
    </xf>
    <xf numFmtId="0" fontId="26" fillId="0" borderId="17" xfId="0" applyFont="1" applyBorder="1" applyAlignment="1">
      <alignment vertical="center" wrapText="1"/>
    </xf>
    <xf numFmtId="178" fontId="10" fillId="9" borderId="2" xfId="0" applyNumberFormat="1" applyFont="1" applyFill="1" applyBorder="1" applyAlignment="1">
      <alignment horizontal="center" vertical="center" wrapText="1" shrinkToFit="1"/>
    </xf>
    <xf numFmtId="178" fontId="10" fillId="9" borderId="15" xfId="0" applyNumberFormat="1" applyFont="1" applyFill="1" applyBorder="1" applyAlignment="1">
      <alignment horizontal="center" vertical="center" wrapText="1" shrinkToFit="1"/>
    </xf>
    <xf numFmtId="178" fontId="10" fillId="9" borderId="3" xfId="0" applyNumberFormat="1" applyFont="1" applyFill="1" applyBorder="1" applyAlignment="1">
      <alignment horizontal="center" vertical="center" wrapText="1" shrinkToFit="1"/>
    </xf>
    <xf numFmtId="0" fontId="8" fillId="0" borderId="0" xfId="0" applyFont="1" applyAlignment="1">
      <alignment vertical="center" textRotation="90"/>
    </xf>
    <xf numFmtId="0" fontId="2" fillId="8" borderId="1" xfId="0" applyFont="1" applyFill="1" applyBorder="1">
      <alignment vertical="center"/>
    </xf>
    <xf numFmtId="0" fontId="2" fillId="3" borderId="2" xfId="0" applyFont="1" applyFill="1" applyBorder="1" applyAlignment="1">
      <alignment horizontal="center" vertical="center" shrinkToFit="1"/>
    </xf>
    <xf numFmtId="0" fontId="2" fillId="3" borderId="15" xfId="0" applyFont="1" applyFill="1" applyBorder="1" applyAlignment="1">
      <alignment horizontal="center" vertical="center" shrinkToFit="1"/>
    </xf>
    <xf numFmtId="0" fontId="2" fillId="3" borderId="3" xfId="0" applyFont="1" applyFill="1" applyBorder="1" applyAlignment="1">
      <alignment horizontal="center" vertical="center" shrinkToFit="1"/>
    </xf>
    <xf numFmtId="0" fontId="11" fillId="7" borderId="0" xfId="0" applyFont="1" applyFill="1" applyAlignment="1">
      <alignment horizontal="right" vertical="center"/>
    </xf>
    <xf numFmtId="0" fontId="2" fillId="4" borderId="2" xfId="0" applyFont="1" applyFill="1" applyBorder="1" applyAlignment="1">
      <alignment vertical="center" shrinkToFit="1"/>
    </xf>
    <xf numFmtId="0" fontId="2" fillId="4" borderId="15" xfId="0" applyFont="1" applyFill="1" applyBorder="1" applyAlignment="1">
      <alignment vertical="center" shrinkToFit="1"/>
    </xf>
    <xf numFmtId="0" fontId="2" fillId="4" borderId="3" xfId="0" applyFont="1" applyFill="1" applyBorder="1" applyAlignment="1">
      <alignment vertical="center" shrinkToFit="1"/>
    </xf>
    <xf numFmtId="0" fontId="2" fillId="11" borderId="2" xfId="0" applyFont="1" applyFill="1" applyBorder="1" applyAlignment="1">
      <alignment horizontal="center" vertical="center" shrinkToFit="1"/>
    </xf>
    <xf numFmtId="0" fontId="2" fillId="11" borderId="15" xfId="0" applyFont="1" applyFill="1" applyBorder="1" applyAlignment="1">
      <alignment horizontal="center" vertical="center" shrinkToFit="1"/>
    </xf>
    <xf numFmtId="0" fontId="2" fillId="11" borderId="3" xfId="0" applyFont="1" applyFill="1" applyBorder="1" applyAlignment="1">
      <alignment horizontal="center" vertical="center" shrinkToFit="1"/>
    </xf>
    <xf numFmtId="0" fontId="10" fillId="5" borderId="7" xfId="0" applyFont="1" applyFill="1" applyBorder="1" applyAlignment="1">
      <alignment vertical="center" wrapText="1"/>
    </xf>
    <xf numFmtId="0" fontId="10" fillId="5" borderId="9" xfId="0" applyFont="1" applyFill="1" applyBorder="1" applyAlignment="1">
      <alignment vertical="center" wrapText="1"/>
    </xf>
    <xf numFmtId="0" fontId="10" fillId="5" borderId="10" xfId="0" applyFont="1" applyFill="1" applyBorder="1" applyAlignment="1">
      <alignment vertical="center" wrapText="1"/>
    </xf>
    <xf numFmtId="0" fontId="10" fillId="5" borderId="11" xfId="0" applyFont="1" applyFill="1" applyBorder="1" applyAlignment="1">
      <alignment vertical="center" wrapText="1"/>
    </xf>
    <xf numFmtId="0" fontId="10" fillId="5" borderId="12" xfId="0" applyFont="1" applyFill="1" applyBorder="1" applyAlignment="1">
      <alignment vertical="center" wrapText="1"/>
    </xf>
    <xf numFmtId="0" fontId="10" fillId="5" borderId="14" xfId="0" applyFont="1" applyFill="1" applyBorder="1" applyAlignment="1">
      <alignment vertical="center" wrapText="1"/>
    </xf>
    <xf numFmtId="0" fontId="2" fillId="5" borderId="2" xfId="0" applyFont="1" applyFill="1" applyBorder="1" applyAlignment="1">
      <alignment vertical="center" shrinkToFit="1"/>
    </xf>
    <xf numFmtId="178" fontId="10" fillId="9" borderId="44" xfId="0" applyNumberFormat="1" applyFont="1" applyFill="1" applyBorder="1" applyAlignment="1">
      <alignment horizontal="left" vertical="center" wrapText="1" shrinkToFit="1"/>
    </xf>
    <xf numFmtId="178" fontId="10" fillId="9" borderId="26" xfId="0" applyNumberFormat="1" applyFont="1" applyFill="1" applyBorder="1" applyAlignment="1">
      <alignment horizontal="left" vertical="center" wrapText="1" shrinkToFit="1"/>
    </xf>
    <xf numFmtId="178" fontId="10" fillId="9" borderId="25" xfId="0" applyNumberFormat="1" applyFont="1" applyFill="1" applyBorder="1" applyAlignment="1">
      <alignment horizontal="left" vertical="center" wrapText="1" shrinkToFit="1"/>
    </xf>
    <xf numFmtId="178" fontId="10" fillId="9" borderId="43" xfId="0" applyNumberFormat="1" applyFont="1" applyFill="1" applyBorder="1" applyAlignment="1">
      <alignment horizontal="left" vertical="center" wrapText="1" shrinkToFit="1"/>
    </xf>
    <xf numFmtId="178" fontId="10" fillId="9" borderId="33" xfId="0" applyNumberFormat="1" applyFont="1" applyFill="1" applyBorder="1" applyAlignment="1">
      <alignment horizontal="left" vertical="center" wrapText="1" shrinkToFit="1"/>
    </xf>
    <xf numFmtId="178" fontId="10" fillId="9" borderId="34" xfId="0" applyNumberFormat="1" applyFont="1" applyFill="1" applyBorder="1" applyAlignment="1">
      <alignment horizontal="left" vertical="center" wrapText="1" shrinkToFit="1"/>
    </xf>
    <xf numFmtId="178" fontId="10" fillId="9" borderId="41" xfId="0" applyNumberFormat="1" applyFont="1" applyFill="1" applyBorder="1" applyAlignment="1">
      <alignment horizontal="left" vertical="center" wrapText="1" shrinkToFit="1"/>
    </xf>
    <xf numFmtId="178" fontId="10" fillId="9" borderId="42" xfId="0" applyNumberFormat="1" applyFont="1" applyFill="1" applyBorder="1" applyAlignment="1">
      <alignment horizontal="left" vertical="center" wrapText="1" shrinkToFit="1"/>
    </xf>
    <xf numFmtId="178" fontId="10" fillId="9" borderId="10" xfId="0" applyNumberFormat="1" applyFont="1" applyFill="1" applyBorder="1" applyAlignment="1">
      <alignment horizontal="left" vertical="center" wrapText="1" shrinkToFit="1"/>
    </xf>
    <xf numFmtId="178" fontId="10" fillId="9" borderId="0" xfId="0" applyNumberFormat="1" applyFont="1" applyFill="1" applyAlignment="1">
      <alignment horizontal="left" vertical="center" wrapText="1" shrinkToFit="1"/>
    </xf>
    <xf numFmtId="178" fontId="10" fillId="9" borderId="12" xfId="0" applyNumberFormat="1" applyFont="1" applyFill="1" applyBorder="1" applyAlignment="1">
      <alignment horizontal="left" vertical="center" wrapText="1" shrinkToFit="1"/>
    </xf>
    <xf numFmtId="178" fontId="10" fillId="9" borderId="13" xfId="0" applyNumberFormat="1" applyFont="1" applyFill="1" applyBorder="1" applyAlignment="1">
      <alignment horizontal="left" vertical="center" wrapText="1" shrinkToFit="1"/>
    </xf>
    <xf numFmtId="0" fontId="10" fillId="9" borderId="1" xfId="0" applyFont="1" applyFill="1" applyBorder="1" applyAlignment="1">
      <alignment vertical="center" wrapText="1"/>
    </xf>
    <xf numFmtId="0" fontId="30" fillId="0" borderId="0" xfId="0" applyFont="1">
      <alignment vertical="center"/>
    </xf>
    <xf numFmtId="0" fontId="2" fillId="9" borderId="1" xfId="0" applyFont="1" applyFill="1" applyBorder="1" applyAlignment="1">
      <alignment vertical="center" textRotation="255"/>
    </xf>
    <xf numFmtId="0" fontId="8" fillId="0" borderId="20" xfId="0" applyFont="1" applyBorder="1" applyAlignment="1">
      <alignment horizontal="right" vertical="center" textRotation="90"/>
    </xf>
    <xf numFmtId="0" fontId="2" fillId="5" borderId="1" xfId="0" applyFont="1" applyFill="1" applyBorder="1" applyAlignment="1">
      <alignment vertical="center" textRotation="255"/>
    </xf>
    <xf numFmtId="178" fontId="2" fillId="2" borderId="4" xfId="0" applyNumberFormat="1" applyFont="1" applyFill="1" applyBorder="1" applyAlignment="1" applyProtection="1">
      <alignment vertical="center" shrinkToFit="1"/>
      <protection locked="0"/>
    </xf>
    <xf numFmtId="178" fontId="10" fillId="9" borderId="31" xfId="0" applyNumberFormat="1" applyFont="1" applyFill="1" applyBorder="1" applyAlignment="1">
      <alignment horizontal="left" vertical="center" wrapText="1" shrinkToFit="1"/>
    </xf>
    <xf numFmtId="178" fontId="10" fillId="9" borderId="6" xfId="0" applyNumberFormat="1" applyFont="1" applyFill="1" applyBorder="1" applyAlignment="1">
      <alignment horizontal="left" vertical="center" wrapText="1" shrinkToFit="1"/>
    </xf>
    <xf numFmtId="178" fontId="10" fillId="9" borderId="4" xfId="0" applyNumberFormat="1" applyFont="1" applyFill="1" applyBorder="1" applyAlignment="1">
      <alignment horizontal="left" vertical="center" wrapText="1" shrinkToFit="1"/>
    </xf>
    <xf numFmtId="178" fontId="10" fillId="9" borderId="28" xfId="0" applyNumberFormat="1" applyFont="1" applyFill="1" applyBorder="1" applyAlignment="1">
      <alignment horizontal="left" vertical="center" wrapText="1" shrinkToFit="1"/>
    </xf>
    <xf numFmtId="178" fontId="10" fillId="9" borderId="1" xfId="0" applyNumberFormat="1" applyFont="1" applyFill="1" applyBorder="1" applyAlignment="1">
      <alignment horizontal="center" vertical="center" wrapText="1" shrinkToFit="1"/>
    </xf>
    <xf numFmtId="178" fontId="2" fillId="2" borderId="6" xfId="0" applyNumberFormat="1" applyFont="1" applyFill="1" applyBorder="1" applyAlignment="1" applyProtection="1">
      <alignment vertical="center" shrinkToFit="1"/>
      <protection locked="0"/>
    </xf>
    <xf numFmtId="178" fontId="10" fillId="11" borderId="2" xfId="0" applyNumberFormat="1" applyFont="1" applyFill="1" applyBorder="1" applyAlignment="1" applyProtection="1">
      <alignment horizontal="center" vertical="center" wrapText="1" shrinkToFit="1"/>
      <protection locked="0"/>
    </xf>
    <xf numFmtId="178" fontId="10" fillId="11" borderId="15" xfId="0" applyNumberFormat="1" applyFont="1" applyFill="1" applyBorder="1" applyAlignment="1" applyProtection="1">
      <alignment horizontal="center" vertical="center" wrapText="1" shrinkToFit="1"/>
      <protection locked="0"/>
    </xf>
    <xf numFmtId="178" fontId="10" fillId="11" borderId="3" xfId="0" applyNumberFormat="1" applyFont="1" applyFill="1" applyBorder="1" applyAlignment="1" applyProtection="1">
      <alignment horizontal="center" vertical="center" wrapText="1" shrinkToFit="1"/>
      <protection locked="0"/>
    </xf>
  </cellXfs>
  <cellStyles count="1">
    <cellStyle name="標準" xfId="0" builtinId="0"/>
  </cellStyles>
  <dxfs count="37">
    <dxf>
      <fill>
        <patternFill>
          <bgColor theme="0" tint="-0.14996795556505021"/>
        </patternFill>
      </fill>
    </dxf>
    <dxf>
      <fill>
        <patternFill>
          <bgColor theme="0" tint="-0.14996795556505021"/>
        </patternFill>
      </fill>
    </dxf>
    <dxf>
      <fill>
        <patternFill>
          <bgColor theme="0" tint="-0.14996795556505021"/>
        </patternFill>
      </fill>
    </dxf>
    <dxf>
      <font>
        <color theme="0"/>
      </font>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font>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font>
      <fill>
        <patternFill>
          <bgColor rgb="FFFF0000"/>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color theme="0"/>
      </font>
      <fill>
        <patternFill>
          <bgColor rgb="FFFF0000"/>
        </patternFill>
      </fill>
    </dxf>
  </dxfs>
  <tableStyles count="0" defaultTableStyle="TableStyleMedium9" defaultPivotStyle="PivotStyleLight16"/>
  <colors>
    <mruColors>
      <color rgb="FFFFFFCC"/>
      <color rgb="FFFFCC99"/>
      <color rgb="FFCCFFCC"/>
      <color rgb="FF99FFCC"/>
      <color rgb="FFFFFF00"/>
      <color rgb="FFCCCC00"/>
      <color rgb="FFFFCC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38100</xdr:colOff>
      <xdr:row>12</xdr:row>
      <xdr:rowOff>9524</xdr:rowOff>
    </xdr:from>
    <xdr:to>
      <xdr:col>13</xdr:col>
      <xdr:colOff>161926</xdr:colOff>
      <xdr:row>13</xdr:row>
      <xdr:rowOff>304799</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7296150" y="2971799"/>
          <a:ext cx="123826" cy="60007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47624</xdr:colOff>
      <xdr:row>14</xdr:row>
      <xdr:rowOff>28575</xdr:rowOff>
    </xdr:from>
    <xdr:to>
      <xdr:col>13</xdr:col>
      <xdr:colOff>180975</xdr:colOff>
      <xdr:row>16</xdr:row>
      <xdr:rowOff>0</xdr:rowOff>
    </xdr:to>
    <xdr:sp macro="" textlink="">
      <xdr:nvSpPr>
        <xdr:cNvPr id="3" name="右中かっこ 2">
          <a:extLst>
            <a:ext uri="{FF2B5EF4-FFF2-40B4-BE49-F238E27FC236}">
              <a16:creationId xmlns:a16="http://schemas.microsoft.com/office/drawing/2014/main" id="{00000000-0008-0000-0000-000003000000}"/>
            </a:ext>
          </a:extLst>
        </xdr:cNvPr>
        <xdr:cNvSpPr/>
      </xdr:nvSpPr>
      <xdr:spPr>
        <a:xfrm>
          <a:off x="7305674" y="3600450"/>
          <a:ext cx="133351" cy="5810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57149</xdr:colOff>
      <xdr:row>21</xdr:row>
      <xdr:rowOff>19050</xdr:rowOff>
    </xdr:from>
    <xdr:to>
      <xdr:col>13</xdr:col>
      <xdr:colOff>190500</xdr:colOff>
      <xdr:row>23</xdr:row>
      <xdr:rowOff>0</xdr:rowOff>
    </xdr:to>
    <xdr:sp macro="" textlink="">
      <xdr:nvSpPr>
        <xdr:cNvPr id="4" name="右中かっこ 3">
          <a:extLst>
            <a:ext uri="{FF2B5EF4-FFF2-40B4-BE49-F238E27FC236}">
              <a16:creationId xmlns:a16="http://schemas.microsoft.com/office/drawing/2014/main" id="{00000000-0008-0000-0000-000004000000}"/>
            </a:ext>
          </a:extLst>
        </xdr:cNvPr>
        <xdr:cNvSpPr/>
      </xdr:nvSpPr>
      <xdr:spPr>
        <a:xfrm>
          <a:off x="7315199" y="5705475"/>
          <a:ext cx="133351" cy="5905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38100</xdr:colOff>
      <xdr:row>27</xdr:row>
      <xdr:rowOff>0</xdr:rowOff>
    </xdr:from>
    <xdr:to>
      <xdr:col>13</xdr:col>
      <xdr:colOff>171451</xdr:colOff>
      <xdr:row>29</xdr:row>
      <xdr:rowOff>0</xdr:rowOff>
    </xdr:to>
    <xdr:sp macro="" textlink="">
      <xdr:nvSpPr>
        <xdr:cNvPr id="5" name="右中かっこ 4">
          <a:extLst>
            <a:ext uri="{FF2B5EF4-FFF2-40B4-BE49-F238E27FC236}">
              <a16:creationId xmlns:a16="http://schemas.microsoft.com/office/drawing/2014/main" id="{00000000-0008-0000-0000-000005000000}"/>
            </a:ext>
          </a:extLst>
        </xdr:cNvPr>
        <xdr:cNvSpPr/>
      </xdr:nvSpPr>
      <xdr:spPr>
        <a:xfrm>
          <a:off x="7296150" y="7381875"/>
          <a:ext cx="133351" cy="6096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57150</xdr:colOff>
      <xdr:row>16</xdr:row>
      <xdr:rowOff>19051</xdr:rowOff>
    </xdr:from>
    <xdr:to>
      <xdr:col>13</xdr:col>
      <xdr:colOff>180975</xdr:colOff>
      <xdr:row>18</xdr:row>
      <xdr:rowOff>1</xdr:rowOff>
    </xdr:to>
    <xdr:sp macro="" textlink="">
      <xdr:nvSpPr>
        <xdr:cNvPr id="6" name="右中かっこ 5">
          <a:extLst>
            <a:ext uri="{FF2B5EF4-FFF2-40B4-BE49-F238E27FC236}">
              <a16:creationId xmlns:a16="http://schemas.microsoft.com/office/drawing/2014/main" id="{00000000-0008-0000-0000-000006000000}"/>
            </a:ext>
          </a:extLst>
        </xdr:cNvPr>
        <xdr:cNvSpPr/>
      </xdr:nvSpPr>
      <xdr:spPr>
        <a:xfrm>
          <a:off x="7315200" y="4200526"/>
          <a:ext cx="123825" cy="7810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76200</xdr:colOff>
      <xdr:row>23</xdr:row>
      <xdr:rowOff>19050</xdr:rowOff>
    </xdr:from>
    <xdr:to>
      <xdr:col>13</xdr:col>
      <xdr:colOff>200025</xdr:colOff>
      <xdr:row>24</xdr:row>
      <xdr:rowOff>0</xdr:rowOff>
    </xdr:to>
    <xdr:sp macro="" textlink="">
      <xdr:nvSpPr>
        <xdr:cNvPr id="7" name="右中かっこ 6">
          <a:extLst>
            <a:ext uri="{FF2B5EF4-FFF2-40B4-BE49-F238E27FC236}">
              <a16:creationId xmlns:a16="http://schemas.microsoft.com/office/drawing/2014/main" id="{00000000-0008-0000-0000-000007000000}"/>
            </a:ext>
          </a:extLst>
        </xdr:cNvPr>
        <xdr:cNvSpPr/>
      </xdr:nvSpPr>
      <xdr:spPr>
        <a:xfrm>
          <a:off x="7334250" y="6315075"/>
          <a:ext cx="123825" cy="3619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47625</xdr:colOff>
      <xdr:row>29</xdr:row>
      <xdr:rowOff>19050</xdr:rowOff>
    </xdr:from>
    <xdr:to>
      <xdr:col>13</xdr:col>
      <xdr:colOff>171450</xdr:colOff>
      <xdr:row>30</xdr:row>
      <xdr:rowOff>0</xdr:rowOff>
    </xdr:to>
    <xdr:sp macro="" textlink="">
      <xdr:nvSpPr>
        <xdr:cNvPr id="8" name="右中かっこ 7">
          <a:extLst>
            <a:ext uri="{FF2B5EF4-FFF2-40B4-BE49-F238E27FC236}">
              <a16:creationId xmlns:a16="http://schemas.microsoft.com/office/drawing/2014/main" id="{00000000-0008-0000-0000-000008000000}"/>
            </a:ext>
          </a:extLst>
        </xdr:cNvPr>
        <xdr:cNvSpPr/>
      </xdr:nvSpPr>
      <xdr:spPr>
        <a:xfrm>
          <a:off x="7305675" y="8010525"/>
          <a:ext cx="123825" cy="3619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47625</xdr:colOff>
      <xdr:row>31</xdr:row>
      <xdr:rowOff>28575</xdr:rowOff>
    </xdr:from>
    <xdr:to>
      <xdr:col>13</xdr:col>
      <xdr:colOff>180976</xdr:colOff>
      <xdr:row>32</xdr:row>
      <xdr:rowOff>400050</xdr:rowOff>
    </xdr:to>
    <xdr:sp macro="" textlink="">
      <xdr:nvSpPr>
        <xdr:cNvPr id="9" name="右中かっこ 8">
          <a:extLst>
            <a:ext uri="{FF2B5EF4-FFF2-40B4-BE49-F238E27FC236}">
              <a16:creationId xmlns:a16="http://schemas.microsoft.com/office/drawing/2014/main" id="{00000000-0008-0000-0000-000009000000}"/>
            </a:ext>
          </a:extLst>
        </xdr:cNvPr>
        <xdr:cNvSpPr/>
      </xdr:nvSpPr>
      <xdr:spPr>
        <a:xfrm>
          <a:off x="7305675" y="8496300"/>
          <a:ext cx="133351" cy="6096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57150</xdr:colOff>
      <xdr:row>43</xdr:row>
      <xdr:rowOff>19050</xdr:rowOff>
    </xdr:from>
    <xdr:to>
      <xdr:col>13</xdr:col>
      <xdr:colOff>200025</xdr:colOff>
      <xdr:row>45</xdr:row>
      <xdr:rowOff>0</xdr:rowOff>
    </xdr:to>
    <xdr:sp macro="" textlink="">
      <xdr:nvSpPr>
        <xdr:cNvPr id="10" name="右中かっこ 9">
          <a:extLst>
            <a:ext uri="{FF2B5EF4-FFF2-40B4-BE49-F238E27FC236}">
              <a16:creationId xmlns:a16="http://schemas.microsoft.com/office/drawing/2014/main" id="{00000000-0008-0000-0000-00000A000000}"/>
            </a:ext>
          </a:extLst>
        </xdr:cNvPr>
        <xdr:cNvSpPr/>
      </xdr:nvSpPr>
      <xdr:spPr>
        <a:xfrm>
          <a:off x="7315200" y="10020300"/>
          <a:ext cx="142875" cy="5524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57150</xdr:colOff>
      <xdr:row>7</xdr:row>
      <xdr:rowOff>1</xdr:rowOff>
    </xdr:from>
    <xdr:to>
      <xdr:col>13</xdr:col>
      <xdr:colOff>190500</xdr:colOff>
      <xdr:row>9</xdr:row>
      <xdr:rowOff>19051</xdr:rowOff>
    </xdr:to>
    <xdr:sp macro="" textlink="">
      <xdr:nvSpPr>
        <xdr:cNvPr id="11" name="右中かっこ 10">
          <a:extLst>
            <a:ext uri="{FF2B5EF4-FFF2-40B4-BE49-F238E27FC236}">
              <a16:creationId xmlns:a16="http://schemas.microsoft.com/office/drawing/2014/main" id="{A6EC401F-579C-48DA-AF72-C40DA8370950}"/>
            </a:ext>
          </a:extLst>
        </xdr:cNvPr>
        <xdr:cNvSpPr/>
      </xdr:nvSpPr>
      <xdr:spPr>
        <a:xfrm>
          <a:off x="7315200" y="1457326"/>
          <a:ext cx="133350" cy="5524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57150</xdr:colOff>
      <xdr:row>44</xdr:row>
      <xdr:rowOff>285749</xdr:rowOff>
    </xdr:from>
    <xdr:to>
      <xdr:col>13</xdr:col>
      <xdr:colOff>209550</xdr:colOff>
      <xdr:row>46</xdr:row>
      <xdr:rowOff>9524</xdr:rowOff>
    </xdr:to>
    <xdr:sp macro="" textlink="">
      <xdr:nvSpPr>
        <xdr:cNvPr id="12" name="右中かっこ 11">
          <a:extLst>
            <a:ext uri="{FF2B5EF4-FFF2-40B4-BE49-F238E27FC236}">
              <a16:creationId xmlns:a16="http://schemas.microsoft.com/office/drawing/2014/main" id="{45E56405-E621-459F-800A-33836FBE56DE}"/>
            </a:ext>
          </a:extLst>
        </xdr:cNvPr>
        <xdr:cNvSpPr/>
      </xdr:nvSpPr>
      <xdr:spPr>
        <a:xfrm>
          <a:off x="7315200" y="12268199"/>
          <a:ext cx="152400" cy="2381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76200</xdr:colOff>
      <xdr:row>39</xdr:row>
      <xdr:rowOff>28575</xdr:rowOff>
    </xdr:from>
    <xdr:to>
      <xdr:col>13</xdr:col>
      <xdr:colOff>180975</xdr:colOff>
      <xdr:row>41</xdr:row>
      <xdr:rowOff>409575</xdr:rowOff>
    </xdr:to>
    <xdr:sp macro="" textlink="">
      <xdr:nvSpPr>
        <xdr:cNvPr id="13" name="右中かっこ 12">
          <a:extLst>
            <a:ext uri="{FF2B5EF4-FFF2-40B4-BE49-F238E27FC236}">
              <a16:creationId xmlns:a16="http://schemas.microsoft.com/office/drawing/2014/main" id="{D5CC5BD6-A28D-489B-AFE6-1EDBBA190273}"/>
            </a:ext>
          </a:extLst>
        </xdr:cNvPr>
        <xdr:cNvSpPr/>
      </xdr:nvSpPr>
      <xdr:spPr>
        <a:xfrm>
          <a:off x="7334250" y="10563225"/>
          <a:ext cx="104775" cy="12954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47625</xdr:colOff>
      <xdr:row>9</xdr:row>
      <xdr:rowOff>38099</xdr:rowOff>
    </xdr:from>
    <xdr:to>
      <xdr:col>13</xdr:col>
      <xdr:colOff>200025</xdr:colOff>
      <xdr:row>11</xdr:row>
      <xdr:rowOff>19050</xdr:rowOff>
    </xdr:to>
    <xdr:sp macro="" textlink="">
      <xdr:nvSpPr>
        <xdr:cNvPr id="14" name="右中かっこ 13">
          <a:extLst>
            <a:ext uri="{FF2B5EF4-FFF2-40B4-BE49-F238E27FC236}">
              <a16:creationId xmlns:a16="http://schemas.microsoft.com/office/drawing/2014/main" id="{6B478723-B0D2-4D1C-A410-36B7727F6850}"/>
            </a:ext>
          </a:extLst>
        </xdr:cNvPr>
        <xdr:cNvSpPr/>
      </xdr:nvSpPr>
      <xdr:spPr>
        <a:xfrm>
          <a:off x="7305675" y="2362199"/>
          <a:ext cx="152400" cy="514351"/>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28575</xdr:colOff>
      <xdr:row>7</xdr:row>
      <xdr:rowOff>0</xdr:rowOff>
    </xdr:from>
    <xdr:to>
      <xdr:col>20</xdr:col>
      <xdr:colOff>142875</xdr:colOff>
      <xdr:row>15</xdr:row>
      <xdr:rowOff>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7781925" y="1466850"/>
          <a:ext cx="114300" cy="17240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20</xdr:col>
      <xdr:colOff>38100</xdr:colOff>
      <xdr:row>16</xdr:row>
      <xdr:rowOff>0</xdr:rowOff>
    </xdr:from>
    <xdr:to>
      <xdr:col>20</xdr:col>
      <xdr:colOff>133350</xdr:colOff>
      <xdr:row>28</xdr:row>
      <xdr:rowOff>0</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7791450" y="3267075"/>
          <a:ext cx="95250" cy="29527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28575</xdr:colOff>
      <xdr:row>30</xdr:row>
      <xdr:rowOff>9525</xdr:rowOff>
    </xdr:from>
    <xdr:to>
      <xdr:col>20</xdr:col>
      <xdr:colOff>171450</xdr:colOff>
      <xdr:row>33</xdr:row>
      <xdr:rowOff>0</xdr:rowOff>
    </xdr:to>
    <xdr:sp macro="" textlink="">
      <xdr:nvSpPr>
        <xdr:cNvPr id="4" name="右中かっこ 3">
          <a:extLst>
            <a:ext uri="{FF2B5EF4-FFF2-40B4-BE49-F238E27FC236}">
              <a16:creationId xmlns:a16="http://schemas.microsoft.com/office/drawing/2014/main" id="{00000000-0008-0000-0100-000004000000}"/>
            </a:ext>
          </a:extLst>
        </xdr:cNvPr>
        <xdr:cNvSpPr/>
      </xdr:nvSpPr>
      <xdr:spPr>
        <a:xfrm>
          <a:off x="7781925" y="6915150"/>
          <a:ext cx="142875" cy="8477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38101</xdr:colOff>
      <xdr:row>37</xdr:row>
      <xdr:rowOff>9525</xdr:rowOff>
    </xdr:from>
    <xdr:to>
      <xdr:col>20</xdr:col>
      <xdr:colOff>152401</xdr:colOff>
      <xdr:row>44</xdr:row>
      <xdr:rowOff>9525</xdr:rowOff>
    </xdr:to>
    <xdr:sp macro="" textlink="">
      <xdr:nvSpPr>
        <xdr:cNvPr id="6" name="右中かっこ 5">
          <a:extLst>
            <a:ext uri="{FF2B5EF4-FFF2-40B4-BE49-F238E27FC236}">
              <a16:creationId xmlns:a16="http://schemas.microsoft.com/office/drawing/2014/main" id="{00000000-0008-0000-0100-000006000000}"/>
            </a:ext>
          </a:extLst>
        </xdr:cNvPr>
        <xdr:cNvSpPr/>
      </xdr:nvSpPr>
      <xdr:spPr>
        <a:xfrm>
          <a:off x="7791451" y="9010650"/>
          <a:ext cx="114300" cy="14287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47625</xdr:colOff>
      <xdr:row>44</xdr:row>
      <xdr:rowOff>9526</xdr:rowOff>
    </xdr:from>
    <xdr:to>
      <xdr:col>20</xdr:col>
      <xdr:colOff>152400</xdr:colOff>
      <xdr:row>45</xdr:row>
      <xdr:rowOff>1</xdr:rowOff>
    </xdr:to>
    <xdr:sp macro="" textlink="">
      <xdr:nvSpPr>
        <xdr:cNvPr id="7" name="右中かっこ 6">
          <a:extLst>
            <a:ext uri="{FF2B5EF4-FFF2-40B4-BE49-F238E27FC236}">
              <a16:creationId xmlns:a16="http://schemas.microsoft.com/office/drawing/2014/main" id="{00000000-0008-0000-0100-000007000000}"/>
            </a:ext>
          </a:extLst>
        </xdr:cNvPr>
        <xdr:cNvSpPr/>
      </xdr:nvSpPr>
      <xdr:spPr>
        <a:xfrm>
          <a:off x="8010525" y="10315576"/>
          <a:ext cx="104775" cy="2095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28575</xdr:colOff>
      <xdr:row>7</xdr:row>
      <xdr:rowOff>0</xdr:rowOff>
    </xdr:from>
    <xdr:to>
      <xdr:col>20</xdr:col>
      <xdr:colOff>142875</xdr:colOff>
      <xdr:row>15</xdr:row>
      <xdr:rowOff>0</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7991475" y="1590675"/>
          <a:ext cx="114300" cy="18288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20</xdr:col>
      <xdr:colOff>38100</xdr:colOff>
      <xdr:row>16</xdr:row>
      <xdr:rowOff>0</xdr:rowOff>
    </xdr:from>
    <xdr:to>
      <xdr:col>20</xdr:col>
      <xdr:colOff>133350</xdr:colOff>
      <xdr:row>28</xdr:row>
      <xdr:rowOff>0</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8001000" y="3495675"/>
          <a:ext cx="95250" cy="28575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28575</xdr:colOff>
      <xdr:row>30</xdr:row>
      <xdr:rowOff>9525</xdr:rowOff>
    </xdr:from>
    <xdr:to>
      <xdr:col>20</xdr:col>
      <xdr:colOff>171450</xdr:colOff>
      <xdr:row>33</xdr:row>
      <xdr:rowOff>0</xdr:rowOff>
    </xdr:to>
    <xdr:sp macro="" textlink="">
      <xdr:nvSpPr>
        <xdr:cNvPr id="4" name="右中かっこ 3">
          <a:extLst>
            <a:ext uri="{FF2B5EF4-FFF2-40B4-BE49-F238E27FC236}">
              <a16:creationId xmlns:a16="http://schemas.microsoft.com/office/drawing/2014/main" id="{00000000-0008-0000-0200-000004000000}"/>
            </a:ext>
          </a:extLst>
        </xdr:cNvPr>
        <xdr:cNvSpPr/>
      </xdr:nvSpPr>
      <xdr:spPr>
        <a:xfrm>
          <a:off x="7991475" y="6677025"/>
          <a:ext cx="142875" cy="8477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38101</xdr:colOff>
      <xdr:row>37</xdr:row>
      <xdr:rowOff>9525</xdr:rowOff>
    </xdr:from>
    <xdr:to>
      <xdr:col>20</xdr:col>
      <xdr:colOff>152401</xdr:colOff>
      <xdr:row>44</xdr:row>
      <xdr:rowOff>9525</xdr:rowOff>
    </xdr:to>
    <xdr:sp macro="" textlink="">
      <xdr:nvSpPr>
        <xdr:cNvPr id="5" name="右中かっこ 4">
          <a:extLst>
            <a:ext uri="{FF2B5EF4-FFF2-40B4-BE49-F238E27FC236}">
              <a16:creationId xmlns:a16="http://schemas.microsoft.com/office/drawing/2014/main" id="{00000000-0008-0000-0200-000005000000}"/>
            </a:ext>
          </a:extLst>
        </xdr:cNvPr>
        <xdr:cNvSpPr/>
      </xdr:nvSpPr>
      <xdr:spPr>
        <a:xfrm>
          <a:off x="8001001" y="8772525"/>
          <a:ext cx="114300" cy="15430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28575</xdr:colOff>
      <xdr:row>44</xdr:row>
      <xdr:rowOff>0</xdr:rowOff>
    </xdr:from>
    <xdr:to>
      <xdr:col>20</xdr:col>
      <xdr:colOff>133350</xdr:colOff>
      <xdr:row>44</xdr:row>
      <xdr:rowOff>209550</xdr:rowOff>
    </xdr:to>
    <xdr:sp macro="" textlink="">
      <xdr:nvSpPr>
        <xdr:cNvPr id="6" name="右中かっこ 5">
          <a:extLst>
            <a:ext uri="{FF2B5EF4-FFF2-40B4-BE49-F238E27FC236}">
              <a16:creationId xmlns:a16="http://schemas.microsoft.com/office/drawing/2014/main" id="{00000000-0008-0000-0200-000006000000}"/>
            </a:ext>
          </a:extLst>
        </xdr:cNvPr>
        <xdr:cNvSpPr/>
      </xdr:nvSpPr>
      <xdr:spPr>
        <a:xfrm>
          <a:off x="7991475" y="10306050"/>
          <a:ext cx="104775" cy="2095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28575</xdr:colOff>
      <xdr:row>7</xdr:row>
      <xdr:rowOff>0</xdr:rowOff>
    </xdr:from>
    <xdr:to>
      <xdr:col>20</xdr:col>
      <xdr:colOff>142875</xdr:colOff>
      <xdr:row>15</xdr:row>
      <xdr:rowOff>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7991475" y="1590675"/>
          <a:ext cx="114300" cy="18288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20</xdr:col>
      <xdr:colOff>38100</xdr:colOff>
      <xdr:row>16</xdr:row>
      <xdr:rowOff>0</xdr:rowOff>
    </xdr:from>
    <xdr:to>
      <xdr:col>20</xdr:col>
      <xdr:colOff>133350</xdr:colOff>
      <xdr:row>28</xdr:row>
      <xdr:rowOff>0</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8001000" y="3495675"/>
          <a:ext cx="95250" cy="28575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28575</xdr:colOff>
      <xdr:row>30</xdr:row>
      <xdr:rowOff>9525</xdr:rowOff>
    </xdr:from>
    <xdr:to>
      <xdr:col>20</xdr:col>
      <xdr:colOff>171450</xdr:colOff>
      <xdr:row>33</xdr:row>
      <xdr:rowOff>0</xdr:rowOff>
    </xdr:to>
    <xdr:sp macro="" textlink="">
      <xdr:nvSpPr>
        <xdr:cNvPr id="4" name="右中かっこ 3">
          <a:extLst>
            <a:ext uri="{FF2B5EF4-FFF2-40B4-BE49-F238E27FC236}">
              <a16:creationId xmlns:a16="http://schemas.microsoft.com/office/drawing/2014/main" id="{00000000-0008-0000-0300-000004000000}"/>
            </a:ext>
          </a:extLst>
        </xdr:cNvPr>
        <xdr:cNvSpPr/>
      </xdr:nvSpPr>
      <xdr:spPr>
        <a:xfrm>
          <a:off x="7991475" y="6677025"/>
          <a:ext cx="142875" cy="8477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38101</xdr:colOff>
      <xdr:row>37</xdr:row>
      <xdr:rowOff>9525</xdr:rowOff>
    </xdr:from>
    <xdr:to>
      <xdr:col>20</xdr:col>
      <xdr:colOff>152401</xdr:colOff>
      <xdr:row>44</xdr:row>
      <xdr:rowOff>9525</xdr:rowOff>
    </xdr:to>
    <xdr:sp macro="" textlink="">
      <xdr:nvSpPr>
        <xdr:cNvPr id="5" name="右中かっこ 4">
          <a:extLst>
            <a:ext uri="{FF2B5EF4-FFF2-40B4-BE49-F238E27FC236}">
              <a16:creationId xmlns:a16="http://schemas.microsoft.com/office/drawing/2014/main" id="{00000000-0008-0000-0300-000005000000}"/>
            </a:ext>
          </a:extLst>
        </xdr:cNvPr>
        <xdr:cNvSpPr/>
      </xdr:nvSpPr>
      <xdr:spPr>
        <a:xfrm>
          <a:off x="8001001" y="8772525"/>
          <a:ext cx="114300" cy="15430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28575</xdr:colOff>
      <xdr:row>44</xdr:row>
      <xdr:rowOff>0</xdr:rowOff>
    </xdr:from>
    <xdr:to>
      <xdr:col>20</xdr:col>
      <xdr:colOff>133350</xdr:colOff>
      <xdr:row>45</xdr:row>
      <xdr:rowOff>28575</xdr:rowOff>
    </xdr:to>
    <xdr:sp macro="" textlink="">
      <xdr:nvSpPr>
        <xdr:cNvPr id="6" name="右中かっこ 5">
          <a:extLst>
            <a:ext uri="{FF2B5EF4-FFF2-40B4-BE49-F238E27FC236}">
              <a16:creationId xmlns:a16="http://schemas.microsoft.com/office/drawing/2014/main" id="{00000000-0008-0000-0300-000006000000}"/>
            </a:ext>
          </a:extLst>
        </xdr:cNvPr>
        <xdr:cNvSpPr/>
      </xdr:nvSpPr>
      <xdr:spPr>
        <a:xfrm>
          <a:off x="7991475" y="10306050"/>
          <a:ext cx="104775" cy="2095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4"/>
  <sheetViews>
    <sheetView tabSelected="1" view="pageBreakPreview" zoomScaleNormal="100" zoomScaleSheetLayoutView="100" workbookViewId="0">
      <selection sqref="A1:K1"/>
    </sheetView>
  </sheetViews>
  <sheetFormatPr defaultRowHeight="18.75" x14ac:dyDescent="0.15"/>
  <cols>
    <col min="1" max="1" width="0.625" style="20" customWidth="1"/>
    <col min="2" max="2" width="2.5" style="20" customWidth="1"/>
    <col min="3" max="3" width="14" style="20" customWidth="1"/>
    <col min="4" max="4" width="15" style="20" customWidth="1"/>
    <col min="5" max="5" width="7.375" style="20" customWidth="1"/>
    <col min="6" max="6" width="8.25" style="20" customWidth="1"/>
    <col min="7" max="7" width="7.375" style="20" customWidth="1"/>
    <col min="8" max="8" width="8.25" style="20" customWidth="1"/>
    <col min="9" max="9" width="7.375" style="20" customWidth="1"/>
    <col min="10" max="10" width="8.25" style="20" customWidth="1"/>
    <col min="11" max="11" width="7.375" style="20" customWidth="1"/>
    <col min="12" max="12" width="8.25" style="20" customWidth="1"/>
    <col min="13" max="13" width="0.625" style="20" customWidth="1"/>
    <col min="14" max="14" width="3.75" style="52" customWidth="1"/>
    <col min="15" max="15" width="60.25" style="21" customWidth="1"/>
  </cols>
  <sheetData>
    <row r="1" spans="1:22" ht="27" customHeight="1" thickTop="1" thickBot="1" x14ac:dyDescent="0.2">
      <c r="A1" s="114" t="s">
        <v>261</v>
      </c>
      <c r="B1" s="114"/>
      <c r="C1" s="114"/>
      <c r="D1" s="114"/>
      <c r="E1" s="114"/>
      <c r="F1" s="114"/>
      <c r="G1" s="114"/>
      <c r="H1" s="114"/>
      <c r="I1" s="114"/>
      <c r="J1" s="114"/>
      <c r="K1" s="114"/>
      <c r="L1" s="113" t="s">
        <v>215</v>
      </c>
      <c r="M1" s="113"/>
      <c r="N1" s="50"/>
      <c r="O1" s="23" t="s">
        <v>52</v>
      </c>
      <c r="P1" s="50"/>
      <c r="Q1" s="50"/>
      <c r="R1" s="50"/>
      <c r="S1" s="50"/>
      <c r="T1" s="50"/>
      <c r="U1" s="50"/>
      <c r="V1" s="50"/>
    </row>
    <row r="2" spans="1:22" ht="18" customHeight="1" thickTop="1" x14ac:dyDescent="0.15">
      <c r="A2" s="2"/>
      <c r="B2" s="112" t="s">
        <v>223</v>
      </c>
      <c r="C2" s="112"/>
      <c r="D2" s="112"/>
      <c r="E2" s="112"/>
      <c r="F2" s="112"/>
      <c r="G2" s="112"/>
      <c r="H2" s="112"/>
      <c r="I2" s="112"/>
      <c r="J2" s="112"/>
      <c r="K2" s="112"/>
      <c r="L2" s="112"/>
      <c r="M2" s="2"/>
      <c r="N2" s="51"/>
    </row>
    <row r="3" spans="1:22" ht="18" customHeight="1" thickBot="1" x14ac:dyDescent="0.2">
      <c r="A3" s="2"/>
      <c r="B3" s="129" t="s">
        <v>227</v>
      </c>
      <c r="C3" s="129"/>
      <c r="D3" s="129"/>
      <c r="E3" s="129"/>
      <c r="F3" s="129"/>
      <c r="G3" s="129"/>
      <c r="H3" s="129"/>
      <c r="I3" s="129"/>
      <c r="J3" s="129"/>
      <c r="K3" s="129"/>
      <c r="L3" s="129"/>
      <c r="M3" s="2"/>
      <c r="N3" s="51"/>
    </row>
    <row r="4" spans="1:22" ht="19.5" customHeight="1" thickTop="1" x14ac:dyDescent="0.15">
      <c r="A4" s="2"/>
      <c r="B4" s="115" t="s">
        <v>62</v>
      </c>
      <c r="C4" s="116"/>
      <c r="D4" s="117"/>
      <c r="E4" s="78"/>
      <c r="F4" s="79"/>
      <c r="G4" s="79"/>
      <c r="H4" s="79"/>
      <c r="I4" s="79"/>
      <c r="J4" s="79"/>
      <c r="K4" s="79"/>
      <c r="L4" s="80"/>
      <c r="M4" s="2"/>
      <c r="O4" s="65" t="s">
        <v>83</v>
      </c>
    </row>
    <row r="5" spans="1:22" ht="19.5" customHeight="1" x14ac:dyDescent="0.15">
      <c r="A5" s="2"/>
      <c r="B5" s="39"/>
      <c r="C5" s="40"/>
      <c r="D5" s="41" t="s">
        <v>57</v>
      </c>
      <c r="E5" s="99"/>
      <c r="F5" s="100"/>
      <c r="G5" s="100"/>
      <c r="H5" s="100"/>
      <c r="I5" s="100"/>
      <c r="J5" s="100"/>
      <c r="K5" s="100"/>
      <c r="L5" s="101"/>
      <c r="M5" s="2"/>
      <c r="O5" s="98"/>
    </row>
    <row r="6" spans="1:22" ht="19.5" customHeight="1" x14ac:dyDescent="0.15">
      <c r="A6" s="2"/>
      <c r="B6" s="87" t="s">
        <v>58</v>
      </c>
      <c r="C6" s="88"/>
      <c r="D6" s="119"/>
      <c r="E6" s="130" t="s">
        <v>228</v>
      </c>
      <c r="F6" s="131"/>
      <c r="G6" s="125"/>
      <c r="H6" s="125"/>
      <c r="I6" s="125"/>
      <c r="J6" s="125"/>
      <c r="K6" s="125"/>
      <c r="L6" s="126"/>
      <c r="M6" s="2"/>
      <c r="N6" s="51"/>
      <c r="O6" s="98"/>
    </row>
    <row r="7" spans="1:22" ht="19.5" customHeight="1" thickBot="1" x14ac:dyDescent="0.2">
      <c r="A7" s="2"/>
      <c r="B7" s="91"/>
      <c r="C7" s="92"/>
      <c r="D7" s="120"/>
      <c r="E7" s="132"/>
      <c r="F7" s="133"/>
      <c r="G7" s="133"/>
      <c r="H7" s="133"/>
      <c r="I7" s="133"/>
      <c r="J7" s="133"/>
      <c r="K7" s="133"/>
      <c r="L7" s="134"/>
      <c r="M7" s="2"/>
      <c r="N7" s="51"/>
      <c r="O7" s="59"/>
    </row>
    <row r="8" spans="1:22" ht="21" customHeight="1" thickTop="1" x14ac:dyDescent="0.15">
      <c r="A8" s="2"/>
      <c r="B8" s="121" t="s">
        <v>218</v>
      </c>
      <c r="C8" s="122"/>
      <c r="D8" s="123"/>
      <c r="E8" s="124"/>
      <c r="F8" s="125"/>
      <c r="G8" s="125"/>
      <c r="H8" s="125"/>
      <c r="I8" s="125"/>
      <c r="J8" s="125"/>
      <c r="K8" s="125"/>
      <c r="L8" s="126"/>
      <c r="M8" s="2"/>
      <c r="N8" s="51"/>
      <c r="O8" s="65" t="s">
        <v>272</v>
      </c>
    </row>
    <row r="9" spans="1:22" ht="21" customHeight="1" thickBot="1" x14ac:dyDescent="0.2">
      <c r="A9" s="2"/>
      <c r="B9" s="91" t="s">
        <v>219</v>
      </c>
      <c r="C9" s="92"/>
      <c r="D9" s="120"/>
      <c r="E9" s="127" t="s">
        <v>220</v>
      </c>
      <c r="F9" s="128"/>
      <c r="G9" s="105" t="s">
        <v>221</v>
      </c>
      <c r="H9" s="106"/>
      <c r="I9" s="127" t="s">
        <v>220</v>
      </c>
      <c r="J9" s="128"/>
      <c r="K9" s="105" t="s">
        <v>221</v>
      </c>
      <c r="L9" s="106"/>
      <c r="M9" s="2"/>
      <c r="N9" s="51"/>
      <c r="O9" s="66"/>
    </row>
    <row r="10" spans="1:22" ht="21" customHeight="1" thickTop="1" x14ac:dyDescent="0.15">
      <c r="A10" s="2"/>
      <c r="B10" s="118" t="s">
        <v>222</v>
      </c>
      <c r="C10" s="119"/>
      <c r="D10" s="42" t="s">
        <v>59</v>
      </c>
      <c r="E10" s="78"/>
      <c r="F10" s="79"/>
      <c r="G10" s="79"/>
      <c r="H10" s="44" t="s">
        <v>60</v>
      </c>
      <c r="I10" s="78"/>
      <c r="J10" s="79"/>
      <c r="K10" s="79"/>
      <c r="L10" s="80"/>
      <c r="M10" s="2"/>
      <c r="N10" s="51"/>
      <c r="O10" s="65" t="s">
        <v>75</v>
      </c>
    </row>
    <row r="11" spans="1:22" ht="21" customHeight="1" thickBot="1" x14ac:dyDescent="0.2">
      <c r="A11" s="2"/>
      <c r="B11" s="91"/>
      <c r="C11" s="120"/>
      <c r="D11" s="43" t="s">
        <v>93</v>
      </c>
      <c r="E11" s="99"/>
      <c r="F11" s="100"/>
      <c r="G11" s="101"/>
      <c r="H11" s="45" t="s">
        <v>94</v>
      </c>
      <c r="I11" s="99"/>
      <c r="J11" s="100"/>
      <c r="K11" s="100"/>
      <c r="L11" s="101"/>
      <c r="M11" s="2"/>
      <c r="N11"/>
      <c r="O11" s="66"/>
    </row>
    <row r="12" spans="1:22" ht="7.5" customHeight="1" thickTop="1" thickBot="1" x14ac:dyDescent="0.2">
      <c r="A12" s="2"/>
      <c r="B12" s="2"/>
      <c r="C12" s="17"/>
      <c r="D12" s="2"/>
      <c r="E12" s="2"/>
      <c r="F12" s="2"/>
      <c r="G12" s="2"/>
      <c r="H12" s="2"/>
      <c r="I12" s="2"/>
      <c r="J12" s="2"/>
      <c r="K12" s="2"/>
      <c r="L12" s="2"/>
      <c r="M12" s="2"/>
      <c r="N12" s="51"/>
    </row>
    <row r="13" spans="1:22" ht="21" customHeight="1" thickTop="1" x14ac:dyDescent="0.15">
      <c r="A13" s="2"/>
      <c r="B13" s="75" t="s">
        <v>53</v>
      </c>
      <c r="C13" s="75"/>
      <c r="D13" s="56" t="s">
        <v>54</v>
      </c>
      <c r="E13" s="78"/>
      <c r="F13" s="79"/>
      <c r="G13" s="79"/>
      <c r="H13" s="79"/>
      <c r="I13" s="79"/>
      <c r="J13" s="79"/>
      <c r="K13" s="79"/>
      <c r="L13" s="80"/>
      <c r="M13" s="2"/>
      <c r="N13" s="103"/>
      <c r="O13" s="65" t="s">
        <v>76</v>
      </c>
    </row>
    <row r="14" spans="1:22" ht="21" customHeight="1" thickBot="1" x14ac:dyDescent="0.2">
      <c r="A14" s="2"/>
      <c r="B14" s="75"/>
      <c r="C14" s="75"/>
      <c r="D14" s="57" t="s">
        <v>63</v>
      </c>
      <c r="E14" s="81"/>
      <c r="F14" s="82"/>
      <c r="G14" s="82"/>
      <c r="H14" s="82"/>
      <c r="I14" s="82"/>
      <c r="J14" s="82"/>
      <c r="K14" s="82"/>
      <c r="L14" s="83"/>
      <c r="M14" s="2"/>
      <c r="N14" s="103"/>
      <c r="O14" s="66"/>
    </row>
    <row r="15" spans="1:22" ht="24" customHeight="1" thickTop="1" x14ac:dyDescent="0.15">
      <c r="A15" s="2"/>
      <c r="B15" s="75"/>
      <c r="C15" s="75"/>
      <c r="D15" s="96" t="s">
        <v>72</v>
      </c>
      <c r="E15" s="47" t="s">
        <v>64</v>
      </c>
      <c r="F15" s="31" t="s">
        <v>208</v>
      </c>
      <c r="G15" s="47" t="s">
        <v>65</v>
      </c>
      <c r="H15" s="31" t="s">
        <v>208</v>
      </c>
      <c r="I15" s="47" t="s">
        <v>66</v>
      </c>
      <c r="J15" s="31" t="s">
        <v>208</v>
      </c>
      <c r="K15" s="47" t="s">
        <v>67</v>
      </c>
      <c r="L15" s="32" t="s">
        <v>208</v>
      </c>
      <c r="M15" s="2"/>
      <c r="N15" s="103"/>
      <c r="O15" s="65" t="s">
        <v>89</v>
      </c>
    </row>
    <row r="16" spans="1:22" ht="24" customHeight="1" thickBot="1" x14ac:dyDescent="0.2">
      <c r="A16" s="2"/>
      <c r="B16" s="75"/>
      <c r="C16" s="75"/>
      <c r="D16" s="97"/>
      <c r="E16" s="48" t="s">
        <v>68</v>
      </c>
      <c r="F16" s="31" t="s">
        <v>208</v>
      </c>
      <c r="G16" s="48" t="s">
        <v>69</v>
      </c>
      <c r="H16" s="31" t="s">
        <v>208</v>
      </c>
      <c r="I16" s="48" t="s">
        <v>70</v>
      </c>
      <c r="J16" s="31" t="s">
        <v>208</v>
      </c>
      <c r="K16" s="48" t="s">
        <v>71</v>
      </c>
      <c r="L16" s="32" t="s">
        <v>208</v>
      </c>
      <c r="M16" s="2"/>
      <c r="N16" s="103"/>
      <c r="O16" s="66"/>
    </row>
    <row r="17" spans="1:15" ht="30" customHeight="1" thickTop="1" x14ac:dyDescent="0.15">
      <c r="A17" s="2"/>
      <c r="B17" s="75"/>
      <c r="C17" s="75"/>
      <c r="D17" s="144" t="s">
        <v>230</v>
      </c>
      <c r="E17" s="110" t="s">
        <v>216</v>
      </c>
      <c r="F17" s="111"/>
      <c r="G17" s="102"/>
      <c r="H17" s="102"/>
      <c r="I17" s="110" t="s">
        <v>251</v>
      </c>
      <c r="J17" s="111"/>
      <c r="K17" s="102"/>
      <c r="L17" s="102"/>
      <c r="M17" s="2"/>
      <c r="N17"/>
      <c r="O17" s="67" t="s">
        <v>255</v>
      </c>
    </row>
    <row r="18" spans="1:15" ht="33" customHeight="1" x14ac:dyDescent="0.15">
      <c r="A18" s="2"/>
      <c r="B18" s="75"/>
      <c r="C18" s="75"/>
      <c r="D18" s="145"/>
      <c r="E18" s="107" t="s">
        <v>224</v>
      </c>
      <c r="F18" s="108"/>
      <c r="G18" s="108"/>
      <c r="H18" s="108"/>
      <c r="I18" s="108"/>
      <c r="J18" s="108"/>
      <c r="K18" s="108"/>
      <c r="L18" s="109"/>
      <c r="M18" s="2"/>
      <c r="N18"/>
      <c r="O18" s="104"/>
    </row>
    <row r="19" spans="1:15" ht="7.5" customHeight="1" x14ac:dyDescent="0.15">
      <c r="A19" s="2"/>
      <c r="B19" s="2"/>
      <c r="C19" s="17"/>
      <c r="D19" s="2"/>
      <c r="E19" s="2"/>
      <c r="F19" s="2"/>
      <c r="G19" s="2"/>
      <c r="H19" s="2"/>
      <c r="I19" s="2"/>
      <c r="J19" s="2"/>
      <c r="K19" s="2"/>
      <c r="L19" s="2"/>
      <c r="M19" s="2"/>
      <c r="N19"/>
      <c r="O19" s="104"/>
    </row>
    <row r="20" spans="1:15" ht="21" customHeight="1" thickBot="1" x14ac:dyDescent="0.2">
      <c r="A20" s="2"/>
      <c r="B20" s="87" t="s">
        <v>55</v>
      </c>
      <c r="C20" s="88"/>
      <c r="D20" s="42" t="s">
        <v>54</v>
      </c>
      <c r="E20" s="78"/>
      <c r="F20" s="79"/>
      <c r="G20" s="79"/>
      <c r="H20" s="79"/>
      <c r="I20" s="79"/>
      <c r="J20" s="79"/>
      <c r="K20" s="79"/>
      <c r="L20" s="80"/>
      <c r="M20" s="2"/>
      <c r="N20" s="76"/>
      <c r="O20" s="68"/>
    </row>
    <row r="21" spans="1:15" ht="21" customHeight="1" thickTop="1" thickBot="1" x14ac:dyDescent="0.2">
      <c r="A21" s="2"/>
      <c r="B21" s="89"/>
      <c r="C21" s="90"/>
      <c r="D21" s="44" t="s">
        <v>92</v>
      </c>
      <c r="E21" s="81"/>
      <c r="F21" s="82"/>
      <c r="G21" s="82"/>
      <c r="H21" s="82"/>
      <c r="I21" s="82"/>
      <c r="J21" s="82"/>
      <c r="K21" s="82"/>
      <c r="L21" s="83"/>
      <c r="M21" s="2"/>
      <c r="N21" s="103"/>
      <c r="O21" s="36" t="s">
        <v>115</v>
      </c>
    </row>
    <row r="22" spans="1:15" ht="24" customHeight="1" thickTop="1" x14ac:dyDescent="0.15">
      <c r="A22" s="2"/>
      <c r="B22" s="89"/>
      <c r="C22" s="90"/>
      <c r="D22" s="96" t="s">
        <v>72</v>
      </c>
      <c r="E22" s="47" t="s">
        <v>64</v>
      </c>
      <c r="F22" s="31" t="s">
        <v>208</v>
      </c>
      <c r="G22" s="47" t="s">
        <v>65</v>
      </c>
      <c r="H22" s="31" t="s">
        <v>208</v>
      </c>
      <c r="I22" s="47" t="s">
        <v>66</v>
      </c>
      <c r="J22" s="31" t="s">
        <v>208</v>
      </c>
      <c r="K22" s="47" t="s">
        <v>67</v>
      </c>
      <c r="L22" s="32" t="s">
        <v>208</v>
      </c>
      <c r="M22" s="2"/>
      <c r="N22" s="103"/>
      <c r="O22" s="65" t="s">
        <v>110</v>
      </c>
    </row>
    <row r="23" spans="1:15" ht="24" customHeight="1" thickBot="1" x14ac:dyDescent="0.2">
      <c r="A23" s="2"/>
      <c r="B23" s="89"/>
      <c r="C23" s="90"/>
      <c r="D23" s="97"/>
      <c r="E23" s="48" t="s">
        <v>68</v>
      </c>
      <c r="F23" s="31" t="s">
        <v>208</v>
      </c>
      <c r="G23" s="48" t="s">
        <v>69</v>
      </c>
      <c r="H23" s="31" t="s">
        <v>208</v>
      </c>
      <c r="I23" s="48" t="s">
        <v>70</v>
      </c>
      <c r="J23" s="31" t="s">
        <v>208</v>
      </c>
      <c r="K23" s="48" t="s">
        <v>71</v>
      </c>
      <c r="L23" s="32" t="s">
        <v>208</v>
      </c>
      <c r="M23" s="2"/>
      <c r="N23" s="103"/>
      <c r="O23" s="66"/>
    </row>
    <row r="24" spans="1:15" ht="30" customHeight="1" thickTop="1" thickBot="1" x14ac:dyDescent="0.2">
      <c r="A24" s="2"/>
      <c r="B24" s="91"/>
      <c r="C24" s="92"/>
      <c r="D24" s="46" t="s">
        <v>102</v>
      </c>
      <c r="E24" s="93" t="s">
        <v>216</v>
      </c>
      <c r="F24" s="94"/>
      <c r="G24" s="95"/>
      <c r="H24" s="95"/>
      <c r="I24" s="93" t="s">
        <v>251</v>
      </c>
      <c r="J24" s="94"/>
      <c r="K24" s="95"/>
      <c r="L24" s="95"/>
      <c r="M24" s="2"/>
      <c r="N24"/>
      <c r="O24" s="38" t="s">
        <v>231</v>
      </c>
    </row>
    <row r="25" spans="1:15" ht="7.5" customHeight="1" thickTop="1" x14ac:dyDescent="0.15">
      <c r="A25" s="2"/>
      <c r="B25" s="2"/>
      <c r="C25" s="17"/>
      <c r="D25" s="2"/>
      <c r="E25" s="2"/>
      <c r="F25" s="2"/>
      <c r="G25" s="2"/>
      <c r="H25" s="2"/>
      <c r="I25" s="2"/>
      <c r="J25" s="2"/>
      <c r="K25" s="2"/>
      <c r="L25" s="2"/>
      <c r="M25" s="2"/>
      <c r="N25"/>
      <c r="O25" s="2"/>
    </row>
    <row r="26" spans="1:15" ht="21" customHeight="1" x14ac:dyDescent="0.15">
      <c r="A26" s="2"/>
      <c r="B26" s="87" t="s">
        <v>56</v>
      </c>
      <c r="C26" s="88"/>
      <c r="D26" s="42" t="s">
        <v>54</v>
      </c>
      <c r="E26" s="78"/>
      <c r="F26" s="79"/>
      <c r="G26" s="79"/>
      <c r="H26" s="79"/>
      <c r="I26" s="79"/>
      <c r="J26" s="79"/>
      <c r="K26" s="79"/>
      <c r="L26" s="80"/>
      <c r="M26" s="2"/>
      <c r="N26" s="76"/>
      <c r="O26" s="146"/>
    </row>
    <row r="27" spans="1:15" ht="21" customHeight="1" thickBot="1" x14ac:dyDescent="0.2">
      <c r="A27" s="2"/>
      <c r="B27" s="89"/>
      <c r="C27" s="90"/>
      <c r="D27" s="44" t="s">
        <v>92</v>
      </c>
      <c r="E27" s="81"/>
      <c r="F27" s="82"/>
      <c r="G27" s="82"/>
      <c r="H27" s="82"/>
      <c r="I27" s="82"/>
      <c r="J27" s="82"/>
      <c r="K27" s="82"/>
      <c r="L27" s="83"/>
      <c r="M27" s="2"/>
      <c r="N27" s="76"/>
      <c r="O27" s="147"/>
    </row>
    <row r="28" spans="1:15" ht="24" customHeight="1" thickTop="1" x14ac:dyDescent="0.15">
      <c r="A28" s="2"/>
      <c r="B28" s="89"/>
      <c r="C28" s="90"/>
      <c r="D28" s="96" t="s">
        <v>72</v>
      </c>
      <c r="E28" s="47" t="s">
        <v>64</v>
      </c>
      <c r="F28" s="31" t="s">
        <v>208</v>
      </c>
      <c r="G28" s="47" t="s">
        <v>65</v>
      </c>
      <c r="H28" s="31" t="s">
        <v>208</v>
      </c>
      <c r="I28" s="47" t="s">
        <v>66</v>
      </c>
      <c r="J28" s="31" t="s">
        <v>208</v>
      </c>
      <c r="K28" s="47" t="s">
        <v>67</v>
      </c>
      <c r="L28" s="32" t="s">
        <v>208</v>
      </c>
      <c r="M28" s="2"/>
      <c r="N28" s="103"/>
      <c r="O28" s="65" t="s">
        <v>111</v>
      </c>
    </row>
    <row r="29" spans="1:15" ht="24" customHeight="1" thickBot="1" x14ac:dyDescent="0.2">
      <c r="A29" s="2"/>
      <c r="B29" s="89"/>
      <c r="C29" s="90"/>
      <c r="D29" s="97"/>
      <c r="E29" s="48" t="s">
        <v>68</v>
      </c>
      <c r="F29" s="31" t="s">
        <v>208</v>
      </c>
      <c r="G29" s="48" t="s">
        <v>69</v>
      </c>
      <c r="H29" s="31" t="s">
        <v>208</v>
      </c>
      <c r="I29" s="48" t="s">
        <v>70</v>
      </c>
      <c r="J29" s="31" t="s">
        <v>208</v>
      </c>
      <c r="K29" s="48" t="s">
        <v>71</v>
      </c>
      <c r="L29" s="32" t="s">
        <v>208</v>
      </c>
      <c r="M29" s="2"/>
      <c r="N29" s="103"/>
      <c r="O29" s="66"/>
    </row>
    <row r="30" spans="1:15" ht="30" customHeight="1" thickTop="1" thickBot="1" x14ac:dyDescent="0.2">
      <c r="A30" s="2"/>
      <c r="B30" s="91"/>
      <c r="C30" s="92"/>
      <c r="D30" s="46" t="s">
        <v>102</v>
      </c>
      <c r="E30" s="93" t="s">
        <v>216</v>
      </c>
      <c r="F30" s="94"/>
      <c r="G30" s="95"/>
      <c r="H30" s="95"/>
      <c r="I30" s="93" t="s">
        <v>251</v>
      </c>
      <c r="J30" s="94"/>
      <c r="K30" s="95"/>
      <c r="L30" s="95"/>
      <c r="M30" s="2"/>
      <c r="N30"/>
      <c r="O30" s="38" t="s">
        <v>232</v>
      </c>
    </row>
    <row r="31" spans="1:15" ht="7.5" customHeight="1" thickTop="1" thickBot="1" x14ac:dyDescent="0.2">
      <c r="A31" s="2"/>
      <c r="B31" s="2"/>
      <c r="C31" s="17"/>
      <c r="D31" s="2"/>
      <c r="E31" s="2"/>
      <c r="F31" s="2"/>
      <c r="G31" s="2"/>
      <c r="H31" s="2"/>
      <c r="I31" s="2"/>
      <c r="J31" s="2"/>
      <c r="K31" s="2"/>
      <c r="L31" s="2"/>
      <c r="M31" s="2"/>
      <c r="N31"/>
      <c r="O31" s="2"/>
    </row>
    <row r="32" spans="1:15" ht="18.75" customHeight="1" thickTop="1" x14ac:dyDescent="0.15">
      <c r="A32" s="2"/>
      <c r="B32" s="74" t="s">
        <v>229</v>
      </c>
      <c r="C32" s="75"/>
      <c r="D32" s="74" t="s">
        <v>225</v>
      </c>
      <c r="E32" s="70" t="s">
        <v>217</v>
      </c>
      <c r="F32" s="70"/>
      <c r="G32" s="70" t="s">
        <v>252</v>
      </c>
      <c r="H32" s="70"/>
      <c r="I32" s="77" t="s">
        <v>226</v>
      </c>
      <c r="J32" s="77"/>
      <c r="K32" s="77"/>
      <c r="L32" s="77"/>
      <c r="M32" s="2"/>
      <c r="N32"/>
      <c r="O32" s="67" t="s">
        <v>233</v>
      </c>
    </row>
    <row r="33" spans="1:15" ht="33" customHeight="1" thickBot="1" x14ac:dyDescent="0.2">
      <c r="A33" s="2"/>
      <c r="B33" s="75"/>
      <c r="C33" s="75"/>
      <c r="D33" s="74"/>
      <c r="E33" s="71"/>
      <c r="F33" s="71"/>
      <c r="G33" s="71"/>
      <c r="H33" s="71"/>
      <c r="I33" s="77"/>
      <c r="J33" s="77"/>
      <c r="K33" s="77"/>
      <c r="L33" s="77"/>
      <c r="M33" s="2"/>
      <c r="N33"/>
      <c r="O33" s="68"/>
    </row>
    <row r="34" spans="1:15" ht="23.25" customHeight="1" thickTop="1" x14ac:dyDescent="0.15">
      <c r="A34" s="2"/>
      <c r="B34" s="75"/>
      <c r="C34" s="75"/>
      <c r="D34" s="74" t="s">
        <v>253</v>
      </c>
      <c r="E34" s="136" t="s">
        <v>254</v>
      </c>
      <c r="F34" s="137"/>
      <c r="G34" s="140" t="s">
        <v>116</v>
      </c>
      <c r="H34" s="141"/>
      <c r="I34" s="140" t="s">
        <v>117</v>
      </c>
      <c r="J34" s="141"/>
      <c r="K34" s="69" t="s">
        <v>236</v>
      </c>
      <c r="L34" s="70"/>
      <c r="M34" s="2"/>
      <c r="N34"/>
      <c r="O34" s="67" t="s">
        <v>256</v>
      </c>
    </row>
    <row r="35" spans="1:15" ht="23.25" customHeight="1" x14ac:dyDescent="0.15">
      <c r="A35" s="2"/>
      <c r="B35" s="75"/>
      <c r="C35" s="75"/>
      <c r="D35" s="74"/>
      <c r="E35" s="138"/>
      <c r="F35" s="139"/>
      <c r="G35" s="142"/>
      <c r="H35" s="143"/>
      <c r="I35" s="142"/>
      <c r="J35" s="143"/>
      <c r="K35" s="60" t="s">
        <v>257</v>
      </c>
      <c r="L35" s="58" t="s">
        <v>235</v>
      </c>
      <c r="M35" s="2"/>
      <c r="N35"/>
      <c r="O35" s="104"/>
    </row>
    <row r="36" spans="1:15" ht="27.75" customHeight="1" x14ac:dyDescent="0.15">
      <c r="A36" s="2"/>
      <c r="B36" s="75"/>
      <c r="C36" s="75"/>
      <c r="D36" s="74"/>
      <c r="E36" s="152"/>
      <c r="F36" s="152"/>
      <c r="G36" s="71"/>
      <c r="H36" s="71"/>
      <c r="I36" s="71"/>
      <c r="J36" s="71"/>
      <c r="K36" s="30"/>
      <c r="L36" s="30"/>
      <c r="M36" s="2"/>
      <c r="N36"/>
      <c r="O36" s="104"/>
    </row>
    <row r="37" spans="1:15" ht="24" customHeight="1" thickBot="1" x14ac:dyDescent="0.2">
      <c r="A37" s="2"/>
      <c r="B37" s="2"/>
      <c r="C37" s="17"/>
      <c r="D37" s="2"/>
      <c r="E37" s="2"/>
      <c r="F37" s="2"/>
      <c r="G37" s="2"/>
      <c r="H37" s="2"/>
      <c r="I37" s="2"/>
      <c r="J37" s="2"/>
      <c r="K37" s="2"/>
      <c r="L37" s="2"/>
      <c r="M37" s="2"/>
      <c r="N37"/>
      <c r="O37" s="68"/>
    </row>
    <row r="38" spans="1:15" ht="4.5" customHeight="1" thickTop="1" x14ac:dyDescent="0.15">
      <c r="A38" s="2"/>
      <c r="B38" s="2"/>
      <c r="C38" s="17"/>
      <c r="D38" s="2"/>
      <c r="E38" s="2"/>
      <c r="F38" s="2"/>
      <c r="G38" s="2"/>
      <c r="H38" s="2"/>
      <c r="I38" s="2"/>
      <c r="J38" s="2"/>
      <c r="K38" s="2"/>
      <c r="L38" s="2"/>
      <c r="M38" s="2"/>
      <c r="N38"/>
      <c r="O38" s="63"/>
    </row>
    <row r="39" spans="1:15" ht="36" customHeight="1" thickBot="1" x14ac:dyDescent="0.2">
      <c r="A39" s="2"/>
      <c r="B39" s="118" t="s">
        <v>243</v>
      </c>
      <c r="C39" s="119"/>
      <c r="D39" s="62" t="s">
        <v>240</v>
      </c>
      <c r="E39" s="149" t="s">
        <v>241</v>
      </c>
      <c r="F39" s="149"/>
      <c r="G39" s="150" t="s">
        <v>273</v>
      </c>
      <c r="H39" s="150"/>
      <c r="I39" s="150"/>
      <c r="J39" s="150"/>
      <c r="K39" s="150"/>
      <c r="L39" s="150"/>
      <c r="M39" s="2"/>
      <c r="N39"/>
      <c r="O39" s="64"/>
    </row>
    <row r="40" spans="1:15" ht="36" customHeight="1" thickTop="1" x14ac:dyDescent="0.15">
      <c r="A40" s="2"/>
      <c r="B40" s="89"/>
      <c r="C40" s="135"/>
      <c r="D40" s="61" t="s">
        <v>258</v>
      </c>
      <c r="E40" s="148" t="s">
        <v>242</v>
      </c>
      <c r="F40" s="148"/>
      <c r="G40" s="151"/>
      <c r="H40" s="151"/>
      <c r="I40" s="151"/>
      <c r="J40" s="151"/>
      <c r="K40" s="151"/>
      <c r="L40" s="151"/>
      <c r="M40" s="2"/>
      <c r="N40"/>
      <c r="O40" s="67" t="s">
        <v>294</v>
      </c>
    </row>
    <row r="41" spans="1:15" ht="36" customHeight="1" x14ac:dyDescent="0.15">
      <c r="A41" s="2"/>
      <c r="B41" s="89"/>
      <c r="C41" s="135"/>
      <c r="D41" s="61" t="s">
        <v>259</v>
      </c>
      <c r="E41" s="148" t="s">
        <v>242</v>
      </c>
      <c r="F41" s="148"/>
      <c r="G41" s="151"/>
      <c r="H41" s="151"/>
      <c r="I41" s="151"/>
      <c r="J41" s="151"/>
      <c r="K41" s="151"/>
      <c r="L41" s="151"/>
      <c r="M41" s="2"/>
      <c r="N41"/>
      <c r="O41" s="104"/>
    </row>
    <row r="42" spans="1:15" ht="33" customHeight="1" thickBot="1" x14ac:dyDescent="0.2">
      <c r="A42" s="2"/>
      <c r="B42" s="91"/>
      <c r="C42" s="120"/>
      <c r="D42" s="61" t="s">
        <v>260</v>
      </c>
      <c r="E42" s="148" t="s">
        <v>242</v>
      </c>
      <c r="F42" s="148"/>
      <c r="G42" s="151"/>
      <c r="H42" s="151"/>
      <c r="I42" s="151"/>
      <c r="J42" s="151"/>
      <c r="K42" s="151"/>
      <c r="L42" s="151"/>
      <c r="M42" s="2"/>
      <c r="N42"/>
      <c r="O42" s="68"/>
    </row>
    <row r="43" spans="1:15" ht="7.5" customHeight="1" thickTop="1" thickBot="1" x14ac:dyDescent="0.2">
      <c r="A43" s="2"/>
      <c r="B43" s="2"/>
      <c r="C43" s="17"/>
      <c r="D43" s="2"/>
      <c r="E43" s="2"/>
      <c r="F43" s="2"/>
      <c r="I43" s="2"/>
      <c r="J43" s="2"/>
      <c r="K43" s="2"/>
      <c r="L43" s="2"/>
      <c r="M43" s="2"/>
      <c r="N43"/>
      <c r="O43" s="2"/>
    </row>
    <row r="44" spans="1:15" ht="22.5" customHeight="1" thickTop="1" x14ac:dyDescent="0.15">
      <c r="A44" s="2"/>
      <c r="B44" s="84" t="s">
        <v>95</v>
      </c>
      <c r="C44" s="84"/>
      <c r="D44" s="84"/>
      <c r="E44" s="85" t="s">
        <v>53</v>
      </c>
      <c r="F44" s="85"/>
      <c r="G44" s="85" t="s">
        <v>55</v>
      </c>
      <c r="H44" s="85"/>
      <c r="I44" s="85" t="s">
        <v>56</v>
      </c>
      <c r="J44" s="85"/>
      <c r="K44" s="85" t="s">
        <v>73</v>
      </c>
      <c r="L44" s="85"/>
      <c r="M44" s="2"/>
      <c r="N44"/>
      <c r="O44" s="65" t="s">
        <v>206</v>
      </c>
    </row>
    <row r="45" spans="1:15" ht="22.5" customHeight="1" thickBot="1" x14ac:dyDescent="0.2">
      <c r="A45" s="2"/>
      <c r="B45" s="84"/>
      <c r="C45" s="84"/>
      <c r="D45" s="84"/>
      <c r="E45" s="86">
        <f>COUNTIF(E15:L16,"応募する")</f>
        <v>0</v>
      </c>
      <c r="F45" s="86"/>
      <c r="G45" s="86">
        <f>COUNTIF(F22:L23,"応募する")</f>
        <v>0</v>
      </c>
      <c r="H45" s="86"/>
      <c r="I45" s="86">
        <f>COUNTIF(F28:L29,"応募する")</f>
        <v>0</v>
      </c>
      <c r="J45" s="86"/>
      <c r="K45" s="72">
        <f>SUM(E45:J45)</f>
        <v>0</v>
      </c>
      <c r="L45" s="72"/>
      <c r="M45" s="2"/>
      <c r="N45"/>
      <c r="O45" s="66"/>
    </row>
    <row r="46" spans="1:15" ht="18" customHeight="1" thickTop="1" thickBot="1" x14ac:dyDescent="0.2">
      <c r="B46" s="73" t="str">
        <f>IFERROR(VLOOKUP("error",D51:E64,2,FALSE),"")</f>
        <v/>
      </c>
      <c r="C46" s="73"/>
      <c r="D46" s="73"/>
      <c r="E46" s="73"/>
      <c r="F46" s="73"/>
      <c r="G46" s="73"/>
      <c r="H46" s="73"/>
      <c r="I46" s="73"/>
      <c r="J46" s="73"/>
      <c r="K46" s="73"/>
      <c r="L46" s="73"/>
      <c r="N46"/>
      <c r="O46" s="38" t="s">
        <v>205</v>
      </c>
    </row>
    <row r="47" spans="1:15" ht="18" customHeight="1" thickTop="1" thickBot="1" x14ac:dyDescent="0.2"/>
    <row r="48" spans="1:15" ht="18" customHeight="1" thickTop="1" x14ac:dyDescent="0.15">
      <c r="C48"/>
      <c r="D48"/>
      <c r="E48"/>
      <c r="O48" s="65" t="s">
        <v>96</v>
      </c>
    </row>
    <row r="49" spans="3:15" ht="18" customHeight="1" thickBot="1" x14ac:dyDescent="0.2">
      <c r="C49"/>
      <c r="D49"/>
      <c r="E49"/>
      <c r="O49" s="66"/>
    </row>
    <row r="50" spans="3:15" ht="19.5" thickTop="1" x14ac:dyDescent="0.15">
      <c r="C50"/>
      <c r="D50"/>
      <c r="E50"/>
    </row>
    <row r="51" spans="3:15" hidden="1" x14ac:dyDescent="0.15">
      <c r="C51">
        <v>1</v>
      </c>
      <c r="D51" t="str">
        <f>IF(K17+K24+K30&gt;G33,"Error","")</f>
        <v/>
      </c>
      <c r="E51" s="20" t="s">
        <v>289</v>
      </c>
    </row>
    <row r="52" spans="3:15" hidden="1" x14ac:dyDescent="0.15">
      <c r="C52">
        <v>2</v>
      </c>
      <c r="D52" t="str">
        <f>IF(G17+G24+G30&gt;E33,"Error","")</f>
        <v/>
      </c>
      <c r="E52" s="20" t="s">
        <v>234</v>
      </c>
    </row>
    <row r="53" spans="3:15" hidden="1" x14ac:dyDescent="0.15">
      <c r="C53">
        <v>3</v>
      </c>
      <c r="D53" t="str">
        <f>IF(G36&gt;G33,"Error","")</f>
        <v/>
      </c>
      <c r="E53" s="20" t="s">
        <v>290</v>
      </c>
    </row>
    <row r="54" spans="3:15" hidden="1" x14ac:dyDescent="0.15">
      <c r="C54">
        <v>4</v>
      </c>
      <c r="D54" t="str">
        <f>IF(I36&gt;G33,"Error","")</f>
        <v/>
      </c>
      <c r="E54" s="20" t="s">
        <v>291</v>
      </c>
    </row>
    <row r="55" spans="3:15" hidden="1" x14ac:dyDescent="0.15">
      <c r="C55">
        <v>5</v>
      </c>
      <c r="D55" t="str">
        <f>IF((K36+L36)&gt;G33,"Error","")</f>
        <v/>
      </c>
      <c r="E55" s="20" t="s">
        <v>292</v>
      </c>
    </row>
    <row r="56" spans="3:15" hidden="1" x14ac:dyDescent="0.15">
      <c r="C56">
        <v>6</v>
      </c>
      <c r="D56" t="str">
        <f>IF(AND(E13&lt;&gt;"",E45=0),"Error","")</f>
        <v/>
      </c>
      <c r="E56" s="20" t="s">
        <v>160</v>
      </c>
    </row>
    <row r="57" spans="3:15" hidden="1" x14ac:dyDescent="0.15">
      <c r="C57">
        <v>7</v>
      </c>
      <c r="D57" t="str">
        <f>IF(AND(E20&lt;&gt;"",G45=0),"Error","")</f>
        <v/>
      </c>
      <c r="E57" s="20" t="s">
        <v>161</v>
      </c>
    </row>
    <row r="58" spans="3:15" hidden="1" x14ac:dyDescent="0.15">
      <c r="C58">
        <v>8</v>
      </c>
      <c r="D58" t="str">
        <f>IF(AND(E26&lt;&gt;"",I45=0),"Error","")</f>
        <v/>
      </c>
      <c r="E58" s="20" t="s">
        <v>162</v>
      </c>
    </row>
    <row r="59" spans="3:15" hidden="1" x14ac:dyDescent="0.15">
      <c r="C59">
        <v>9</v>
      </c>
      <c r="D59" s="20" t="str">
        <f>IF(AND(E40="ウェブサイト指定",G40=""),"Error","")</f>
        <v/>
      </c>
      <c r="E59" s="20" t="s">
        <v>244</v>
      </c>
    </row>
    <row r="60" spans="3:15" hidden="1" x14ac:dyDescent="0.15">
      <c r="C60">
        <v>10</v>
      </c>
      <c r="D60" s="20" t="str">
        <f>IF(AND(E40="代表企業が提出",G40=""),"Error","")</f>
        <v/>
      </c>
      <c r="E60" s="20" t="s">
        <v>293</v>
      </c>
    </row>
    <row r="61" spans="3:15" hidden="1" x14ac:dyDescent="0.15">
      <c r="C61">
        <v>11</v>
      </c>
      <c r="D61" s="20" t="str">
        <f>IF(AND(E41="ウェブサイト指定",G41=""),"Error","")</f>
        <v/>
      </c>
      <c r="E61" s="20" t="s">
        <v>245</v>
      </c>
    </row>
    <row r="62" spans="3:15" hidden="1" x14ac:dyDescent="0.15">
      <c r="C62">
        <v>12</v>
      </c>
      <c r="D62" s="20" t="str">
        <f>IF(AND(E41="代表企業が提出",G41=""),"Error","")</f>
        <v/>
      </c>
      <c r="E62" s="20" t="s">
        <v>295</v>
      </c>
    </row>
    <row r="63" spans="3:15" hidden="1" x14ac:dyDescent="0.15">
      <c r="C63">
        <v>13</v>
      </c>
      <c r="D63" s="20" t="str">
        <f>IF(AND(E42="ウェブサイト指定",G42=""),"Error","")</f>
        <v/>
      </c>
      <c r="E63" s="20" t="s">
        <v>246</v>
      </c>
    </row>
    <row r="64" spans="3:15" hidden="1" x14ac:dyDescent="0.15">
      <c r="C64">
        <v>14</v>
      </c>
      <c r="D64" s="20" t="str">
        <f>IF(AND(E42="代表企業が提出",G42=""),"Error","")</f>
        <v/>
      </c>
      <c r="E64" s="20" t="s">
        <v>296</v>
      </c>
    </row>
  </sheetData>
  <sheetProtection algorithmName="SHA-512" hashValue="zenoOQFybORhETpc2ny2oWocYLiSsvH4AGBjmjVX+LLaaIKkiNkSnylqI9iL5vfi5+jJp4ppHb8YJkCsvu66sw==" saltValue="tP0CCkNk8eclzAbk6lgILQ==" spinCount="100000" sheet="1" objects="1" scenarios="1"/>
  <mergeCells count="103">
    <mergeCell ref="O28:O29"/>
    <mergeCell ref="N28:N29"/>
    <mergeCell ref="O26:O27"/>
    <mergeCell ref="O44:O45"/>
    <mergeCell ref="O34:O37"/>
    <mergeCell ref="O40:O42"/>
    <mergeCell ref="E42:F42"/>
    <mergeCell ref="E39:F39"/>
    <mergeCell ref="G39:L39"/>
    <mergeCell ref="G40:L40"/>
    <mergeCell ref="G41:L41"/>
    <mergeCell ref="G42:L42"/>
    <mergeCell ref="G44:H44"/>
    <mergeCell ref="G36:H36"/>
    <mergeCell ref="E45:F45"/>
    <mergeCell ref="E36:F36"/>
    <mergeCell ref="E40:F40"/>
    <mergeCell ref="E41:F41"/>
    <mergeCell ref="I34:J35"/>
    <mergeCell ref="I30:J30"/>
    <mergeCell ref="K30:L30"/>
    <mergeCell ref="G33:H33"/>
    <mergeCell ref="D32:D33"/>
    <mergeCell ref="G32:H32"/>
    <mergeCell ref="B39:C42"/>
    <mergeCell ref="I24:J24"/>
    <mergeCell ref="K24:L24"/>
    <mergeCell ref="E34:F35"/>
    <mergeCell ref="G34:H35"/>
    <mergeCell ref="B13:C18"/>
    <mergeCell ref="D17:D18"/>
    <mergeCell ref="B20:C24"/>
    <mergeCell ref="D15:D16"/>
    <mergeCell ref="D22:D23"/>
    <mergeCell ref="E24:F24"/>
    <mergeCell ref="G24:H24"/>
    <mergeCell ref="B2:L2"/>
    <mergeCell ref="L1:M1"/>
    <mergeCell ref="A1:K1"/>
    <mergeCell ref="E10:G10"/>
    <mergeCell ref="I10:L10"/>
    <mergeCell ref="B4:D4"/>
    <mergeCell ref="B10:C11"/>
    <mergeCell ref="I11:L11"/>
    <mergeCell ref="E11:G11"/>
    <mergeCell ref="B8:D8"/>
    <mergeCell ref="E8:L8"/>
    <mergeCell ref="B9:D9"/>
    <mergeCell ref="E9:F9"/>
    <mergeCell ref="I9:J9"/>
    <mergeCell ref="B3:L3"/>
    <mergeCell ref="B6:D7"/>
    <mergeCell ref="E6:F6"/>
    <mergeCell ref="G6:L6"/>
    <mergeCell ref="E7:L7"/>
    <mergeCell ref="O4:O6"/>
    <mergeCell ref="E20:L20"/>
    <mergeCell ref="E4:L4"/>
    <mergeCell ref="E5:L5"/>
    <mergeCell ref="E13:L13"/>
    <mergeCell ref="E21:L21"/>
    <mergeCell ref="K17:L17"/>
    <mergeCell ref="G17:H17"/>
    <mergeCell ref="O22:O23"/>
    <mergeCell ref="N22:N23"/>
    <mergeCell ref="O13:O14"/>
    <mergeCell ref="O15:O16"/>
    <mergeCell ref="N15:N16"/>
    <mergeCell ref="N13:N14"/>
    <mergeCell ref="O17:O20"/>
    <mergeCell ref="N20:N21"/>
    <mergeCell ref="E14:L14"/>
    <mergeCell ref="O10:O11"/>
    <mergeCell ref="G9:H9"/>
    <mergeCell ref="K9:L9"/>
    <mergeCell ref="O8:O9"/>
    <mergeCell ref="E18:L18"/>
    <mergeCell ref="E17:F17"/>
    <mergeCell ref="I17:J17"/>
    <mergeCell ref="O48:O49"/>
    <mergeCell ref="O32:O33"/>
    <mergeCell ref="K34:L34"/>
    <mergeCell ref="I36:J36"/>
    <mergeCell ref="K45:L45"/>
    <mergeCell ref="B46:L46"/>
    <mergeCell ref="D34:D36"/>
    <mergeCell ref="B32:C36"/>
    <mergeCell ref="N26:N27"/>
    <mergeCell ref="I32:L33"/>
    <mergeCell ref="E26:L26"/>
    <mergeCell ref="E27:L27"/>
    <mergeCell ref="E32:F32"/>
    <mergeCell ref="E33:F33"/>
    <mergeCell ref="B44:D45"/>
    <mergeCell ref="I44:J44"/>
    <mergeCell ref="K44:L44"/>
    <mergeCell ref="G45:H45"/>
    <mergeCell ref="I45:J45"/>
    <mergeCell ref="E44:F44"/>
    <mergeCell ref="B26:C30"/>
    <mergeCell ref="E30:F30"/>
    <mergeCell ref="G30:H30"/>
    <mergeCell ref="D28:D29"/>
  </mergeCells>
  <phoneticPr fontId="1"/>
  <conditionalFormatting sqref="B46:L46">
    <cfRule type="notContainsBlanks" dxfId="36" priority="137">
      <formula>LEN(TRIM(B46))&gt;0</formula>
    </cfRule>
  </conditionalFormatting>
  <conditionalFormatting sqref="F15">
    <cfRule type="expression" dxfId="35" priority="135">
      <formula>$F$15="応募する"</formula>
    </cfRule>
  </conditionalFormatting>
  <conditionalFormatting sqref="F16">
    <cfRule type="expression" dxfId="34" priority="33">
      <formula>$F$16="応募する"</formula>
    </cfRule>
  </conditionalFormatting>
  <conditionalFormatting sqref="F22">
    <cfRule type="expression" dxfId="33" priority="31">
      <formula>$F$22="応募する"</formula>
    </cfRule>
  </conditionalFormatting>
  <conditionalFormatting sqref="F23">
    <cfRule type="expression" dxfId="32" priority="29">
      <formula>$F$23="応募する"</formula>
    </cfRule>
  </conditionalFormatting>
  <conditionalFormatting sqref="F28">
    <cfRule type="expression" dxfId="31" priority="15">
      <formula>$F$28="応募する"</formula>
    </cfRule>
  </conditionalFormatting>
  <conditionalFormatting sqref="F29">
    <cfRule type="expression" dxfId="30" priority="13">
      <formula>$F$29="応募する"</formula>
    </cfRule>
  </conditionalFormatting>
  <conditionalFormatting sqref="H15">
    <cfRule type="expression" dxfId="29" priority="45">
      <formula>$H$15="応募する"</formula>
    </cfRule>
  </conditionalFormatting>
  <conditionalFormatting sqref="H16">
    <cfRule type="expression" dxfId="28" priority="35">
      <formula>$H$16="応募する"</formula>
    </cfRule>
  </conditionalFormatting>
  <conditionalFormatting sqref="H22">
    <cfRule type="expression" dxfId="27" priority="27">
      <formula>$H$22="応募する"</formula>
    </cfRule>
  </conditionalFormatting>
  <conditionalFormatting sqref="H23">
    <cfRule type="expression" dxfId="26" priority="25">
      <formula>$H$23="応募する"</formula>
    </cfRule>
  </conditionalFormatting>
  <conditionalFormatting sqref="H28">
    <cfRule type="expression" dxfId="25" priority="11">
      <formula>$H$28="応募する"</formula>
    </cfRule>
  </conditionalFormatting>
  <conditionalFormatting sqref="H29">
    <cfRule type="expression" dxfId="24" priority="9">
      <formula>$H$29="応募する"</formula>
    </cfRule>
  </conditionalFormatting>
  <conditionalFormatting sqref="J15">
    <cfRule type="expression" dxfId="23" priority="43">
      <formula>$J$15="応募する"</formula>
    </cfRule>
  </conditionalFormatting>
  <conditionalFormatting sqref="J16">
    <cfRule type="expression" dxfId="22" priority="37">
      <formula>$J$16="応募する"</formula>
    </cfRule>
  </conditionalFormatting>
  <conditionalFormatting sqref="J22">
    <cfRule type="expression" dxfId="21" priority="23">
      <formula>$J$22="応募する"</formula>
    </cfRule>
  </conditionalFormatting>
  <conditionalFormatting sqref="J23">
    <cfRule type="expression" dxfId="20" priority="21">
      <formula>$J$23="応募する"</formula>
    </cfRule>
  </conditionalFormatting>
  <conditionalFormatting sqref="J28">
    <cfRule type="expression" dxfId="19" priority="7">
      <formula>$J$28="応募する"</formula>
    </cfRule>
  </conditionalFormatting>
  <conditionalFormatting sqref="J29">
    <cfRule type="expression" dxfId="18" priority="5">
      <formula>$J$29="応募する"</formula>
    </cfRule>
  </conditionalFormatting>
  <conditionalFormatting sqref="L15">
    <cfRule type="expression" dxfId="17" priority="41">
      <formula>$L$15="応募する"</formula>
    </cfRule>
  </conditionalFormatting>
  <conditionalFormatting sqref="L16">
    <cfRule type="expression" dxfId="16" priority="39">
      <formula>$L$16="応募する"</formula>
    </cfRule>
  </conditionalFormatting>
  <conditionalFormatting sqref="L22">
    <cfRule type="expression" dxfId="15" priority="19">
      <formula>$L$22="応募する"</formula>
    </cfRule>
  </conditionalFormatting>
  <conditionalFormatting sqref="L23">
    <cfRule type="expression" dxfId="14" priority="17">
      <formula>$L$23="応募する"</formula>
    </cfRule>
  </conditionalFormatting>
  <conditionalFormatting sqref="L28">
    <cfRule type="expression" dxfId="13" priority="3">
      <formula>$L$28="応募する"</formula>
    </cfRule>
  </conditionalFormatting>
  <conditionalFormatting sqref="L29">
    <cfRule type="expression" dxfId="12" priority="1">
      <formula>$L$29="応募する"</formula>
    </cfRule>
  </conditionalFormatting>
  <dataValidations count="4">
    <dataValidation type="list" allowBlank="1" showInputMessage="1" showErrorMessage="1" sqref="F15:F16 H15:H16 J15:J16 L15:L16 F22:F23 H22:H23 J22:J23 L22:L23 F28:F29 H28:H29 J28:J29 L28:L29" xr:uid="{00000000-0002-0000-0000-000001000000}">
      <formula1>"（選択して下さい）,応募しない,応募する"</formula1>
    </dataValidation>
    <dataValidation type="list" allowBlank="1" showInputMessage="1" showErrorMessage="1" sqref="I9:J9" xr:uid="{0A69E090-0D16-4E61-930F-5FE38A80A811}">
      <formula1>"種類(選択して下さい),FaceBook,Twitter,Youtube,Instagram,その他"</formula1>
    </dataValidation>
    <dataValidation type="list" allowBlank="1" showInputMessage="1" showErrorMessage="1" sqref="E40:F42" xr:uid="{1A46BE30-9288-48D6-AB6E-82B9B1AAB37A}">
      <formula1>"PDFファイルを提出,ウェブサイト指定,代表企業が提出,(選択して下さい)"</formula1>
    </dataValidation>
    <dataValidation type="list" allowBlank="1" showInputMessage="1" showErrorMessage="1" sqref="E9:F9" xr:uid="{C872AA16-4AFD-4265-ABE4-859F16D181DE}">
      <formula1>"種類(選択して下さい),FaceBook,Twitter(X),Youtube,Instagram,その他"</formula1>
    </dataValidation>
  </dataValidations>
  <pageMargins left="0.43307086614173229" right="0.43307086614173229" top="0.59055118110236227" bottom="0.59055118110236227" header="0.31496062992125984" footer="0.31496062992125984"/>
  <pageSetup paperSize="9" orientation="portrait" r:id="rId1"/>
  <headerFooter>
    <oddHeader>&amp;R&amp;"メイリオ,レギュラー"&amp;10&amp;K00B050HOUSE OF THE YEAR IN ENERGY 2023</oddHeader>
    <oddFooter>&amp;C&amp;"メイリオ,レギュラー"&amp;9資料①&amp;A</oddFooter>
  </headerFooter>
  <rowBreaks count="1" manualBreakCount="1">
    <brk id="37"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78"/>
  <sheetViews>
    <sheetView view="pageBreakPreview" zoomScaleNormal="100" zoomScaleSheetLayoutView="100" workbookViewId="0">
      <selection sqref="A1:R1"/>
    </sheetView>
  </sheetViews>
  <sheetFormatPr defaultRowHeight="16.5" x14ac:dyDescent="0.15"/>
  <cols>
    <col min="1" max="1" width="3.125" style="1" customWidth="1"/>
    <col min="2" max="2" width="3.75" style="1" customWidth="1"/>
    <col min="3" max="3" width="5.625" style="4" customWidth="1"/>
    <col min="4" max="4" width="7" style="4" customWidth="1"/>
    <col min="5" max="5" width="9.5" style="4" customWidth="1"/>
    <col min="6" max="19" width="4.75" style="2" customWidth="1"/>
    <col min="20" max="20" width="9" style="1" customWidth="1"/>
    <col min="21" max="21" width="4.375" style="19" customWidth="1"/>
    <col min="22" max="22" width="56.25" style="17" customWidth="1"/>
  </cols>
  <sheetData>
    <row r="1" spans="1:22" ht="27" customHeight="1" thickTop="1" thickBot="1" x14ac:dyDescent="0.2">
      <c r="A1" s="114" t="s">
        <v>262</v>
      </c>
      <c r="B1" s="114"/>
      <c r="C1" s="114"/>
      <c r="D1" s="114"/>
      <c r="E1" s="114"/>
      <c r="F1" s="114"/>
      <c r="G1" s="114"/>
      <c r="H1" s="114"/>
      <c r="I1" s="114"/>
      <c r="J1" s="114"/>
      <c r="K1" s="114"/>
      <c r="L1" s="114"/>
      <c r="M1" s="114"/>
      <c r="N1" s="114"/>
      <c r="O1" s="114"/>
      <c r="P1" s="114"/>
      <c r="Q1" s="114"/>
      <c r="R1" s="114"/>
      <c r="S1" s="197" t="s">
        <v>215</v>
      </c>
      <c r="T1" s="197"/>
      <c r="V1" s="24" t="s">
        <v>61</v>
      </c>
    </row>
    <row r="2" spans="1:22" ht="18.75" customHeight="1" thickTop="1" thickBot="1" x14ac:dyDescent="0.2">
      <c r="B2" s="2" t="s">
        <v>82</v>
      </c>
    </row>
    <row r="3" spans="1:22" ht="18.75" customHeight="1" thickTop="1" thickBot="1" x14ac:dyDescent="0.2">
      <c r="B3" s="175" t="s">
        <v>74</v>
      </c>
      <c r="C3" s="175"/>
      <c r="D3" s="175"/>
      <c r="E3" s="175"/>
      <c r="F3" s="193" t="str">
        <f>IF(基本情報!E4&lt;&gt;"",基本情報!E4,"")</f>
        <v/>
      </c>
      <c r="G3" s="193"/>
      <c r="H3" s="193"/>
      <c r="I3" s="193"/>
      <c r="J3" s="193"/>
      <c r="K3" s="193"/>
      <c r="L3" s="193"/>
      <c r="M3" s="193"/>
      <c r="N3" s="193"/>
      <c r="O3" s="193"/>
      <c r="P3" s="193"/>
      <c r="Q3" s="193"/>
      <c r="R3" s="193"/>
      <c r="S3" s="193"/>
      <c r="T3" s="193"/>
      <c r="U3" s="19" t="s">
        <v>8</v>
      </c>
      <c r="V3" s="18" t="s">
        <v>248</v>
      </c>
    </row>
    <row r="4" spans="1:22" ht="18.75" customHeight="1" thickTop="1" x14ac:dyDescent="0.15">
      <c r="B4" s="175" t="s">
        <v>46</v>
      </c>
      <c r="C4" s="175"/>
      <c r="D4" s="175"/>
      <c r="E4" s="175"/>
      <c r="F4" s="193" t="str">
        <f>IF(基本情報!E13&lt;&gt;"",基本情報!E13,"")</f>
        <v/>
      </c>
      <c r="G4" s="193"/>
      <c r="H4" s="193"/>
      <c r="I4" s="193"/>
      <c r="J4" s="193"/>
      <c r="K4" s="193"/>
      <c r="L4" s="193"/>
      <c r="M4" s="193"/>
      <c r="N4" s="193"/>
      <c r="O4" s="193"/>
      <c r="P4" s="193"/>
      <c r="Q4" s="193"/>
      <c r="R4" s="193"/>
      <c r="S4" s="193"/>
      <c r="T4" s="193"/>
      <c r="U4" s="19" t="s">
        <v>8</v>
      </c>
      <c r="V4" s="67" t="s">
        <v>247</v>
      </c>
    </row>
    <row r="5" spans="1:22" ht="6" customHeight="1" x14ac:dyDescent="0.15">
      <c r="V5" s="104"/>
    </row>
    <row r="6" spans="1:22" ht="18" customHeight="1" thickBot="1" x14ac:dyDescent="0.2">
      <c r="B6" s="194" t="s">
        <v>0</v>
      </c>
      <c r="C6" s="195"/>
      <c r="D6" s="195"/>
      <c r="E6" s="196"/>
      <c r="F6" s="153">
        <v>1</v>
      </c>
      <c r="G6" s="154"/>
      <c r="H6" s="153">
        <v>2</v>
      </c>
      <c r="I6" s="154"/>
      <c r="J6" s="153">
        <v>3</v>
      </c>
      <c r="K6" s="154"/>
      <c r="L6" s="153">
        <v>4</v>
      </c>
      <c r="M6" s="154"/>
      <c r="N6" s="153">
        <v>5</v>
      </c>
      <c r="O6" s="154"/>
      <c r="P6" s="153">
        <v>6</v>
      </c>
      <c r="Q6" s="154"/>
      <c r="R6" s="153">
        <v>7</v>
      </c>
      <c r="S6" s="154"/>
      <c r="T6" s="3">
        <v>8</v>
      </c>
      <c r="V6" s="68"/>
    </row>
    <row r="7" spans="1:22" ht="18" customHeight="1" thickTop="1" x14ac:dyDescent="0.15">
      <c r="A7" s="169" t="s">
        <v>5</v>
      </c>
      <c r="B7" s="175" t="s">
        <v>47</v>
      </c>
      <c r="C7" s="175"/>
      <c r="D7" s="175"/>
      <c r="E7" s="175"/>
      <c r="F7" s="155" t="str">
        <f>IF(基本情報!F15="応募する","◯","-")</f>
        <v>-</v>
      </c>
      <c r="G7" s="156"/>
      <c r="H7" s="155" t="str">
        <f>IF(基本情報!H15="応募する","◯","-")</f>
        <v>-</v>
      </c>
      <c r="I7" s="156"/>
      <c r="J7" s="155" t="str">
        <f>IF(基本情報!J15="応募する","◯","-")</f>
        <v>-</v>
      </c>
      <c r="K7" s="156"/>
      <c r="L7" s="155" t="str">
        <f>IF(基本情報!L15="応募する","◯","-")</f>
        <v>-</v>
      </c>
      <c r="M7" s="156"/>
      <c r="N7" s="155" t="str">
        <f>IF(基本情報!F16="応募する","◯","-")</f>
        <v>-</v>
      </c>
      <c r="O7" s="156"/>
      <c r="P7" s="155" t="str">
        <f>IF(基本情報!H16="応募する","◯","-")</f>
        <v>-</v>
      </c>
      <c r="Q7" s="156"/>
      <c r="R7" s="155" t="str">
        <f>IF(基本情報!J16="応募する","◯","-")</f>
        <v>-</v>
      </c>
      <c r="S7" s="156"/>
      <c r="T7" s="25" t="str">
        <f>IF(基本情報!L16="応募する","◯","-")</f>
        <v>-</v>
      </c>
      <c r="U7" s="22"/>
      <c r="V7" s="67" t="s">
        <v>81</v>
      </c>
    </row>
    <row r="8" spans="1:22" ht="18" customHeight="1" x14ac:dyDescent="0.15">
      <c r="A8" s="170"/>
      <c r="B8" s="175" t="s">
        <v>1</v>
      </c>
      <c r="C8" s="175"/>
      <c r="D8" s="175"/>
      <c r="E8" s="175"/>
      <c r="F8" s="163"/>
      <c r="G8" s="164"/>
      <c r="H8" s="163"/>
      <c r="I8" s="164"/>
      <c r="J8" s="163"/>
      <c r="K8" s="164"/>
      <c r="L8" s="163"/>
      <c r="M8" s="164"/>
      <c r="N8" s="163"/>
      <c r="O8" s="164"/>
      <c r="P8" s="163"/>
      <c r="Q8" s="164"/>
      <c r="R8" s="163"/>
      <c r="S8" s="164"/>
      <c r="T8" s="26"/>
      <c r="U8" s="181" t="s">
        <v>8</v>
      </c>
      <c r="V8" s="104"/>
    </row>
    <row r="9" spans="1:22" ht="18" customHeight="1" thickBot="1" x14ac:dyDescent="0.2">
      <c r="A9" s="170"/>
      <c r="B9" s="175" t="s">
        <v>9</v>
      </c>
      <c r="C9" s="175"/>
      <c r="D9" s="175"/>
      <c r="E9" s="175"/>
      <c r="F9" s="163"/>
      <c r="G9" s="164"/>
      <c r="H9" s="163"/>
      <c r="I9" s="164"/>
      <c r="J9" s="163"/>
      <c r="K9" s="164"/>
      <c r="L9" s="163"/>
      <c r="M9" s="164"/>
      <c r="N9" s="163"/>
      <c r="O9" s="164"/>
      <c r="P9" s="163"/>
      <c r="Q9" s="164"/>
      <c r="R9" s="163"/>
      <c r="S9" s="164"/>
      <c r="T9" s="26"/>
      <c r="U9" s="181"/>
      <c r="V9" s="68"/>
    </row>
    <row r="10" spans="1:22" ht="18" customHeight="1" thickTop="1" x14ac:dyDescent="0.15">
      <c r="A10" s="170"/>
      <c r="B10" s="175" t="s">
        <v>274</v>
      </c>
      <c r="C10" s="175"/>
      <c r="D10" s="175"/>
      <c r="E10" s="175"/>
      <c r="F10" s="163"/>
      <c r="G10" s="164"/>
      <c r="H10" s="163"/>
      <c r="I10" s="164"/>
      <c r="J10" s="163"/>
      <c r="K10" s="164"/>
      <c r="L10" s="163"/>
      <c r="M10" s="164"/>
      <c r="N10" s="163"/>
      <c r="O10" s="164"/>
      <c r="P10" s="163"/>
      <c r="Q10" s="164"/>
      <c r="R10" s="163"/>
      <c r="S10" s="164"/>
      <c r="T10" s="26"/>
      <c r="U10" s="181"/>
      <c r="V10" s="67" t="s">
        <v>276</v>
      </c>
    </row>
    <row r="11" spans="1:22" ht="18" customHeight="1" x14ac:dyDescent="0.15">
      <c r="A11" s="170"/>
      <c r="B11" s="175" t="s">
        <v>2</v>
      </c>
      <c r="C11" s="175"/>
      <c r="D11" s="175"/>
      <c r="E11" s="175"/>
      <c r="F11" s="163"/>
      <c r="G11" s="164"/>
      <c r="H11" s="163"/>
      <c r="I11" s="164"/>
      <c r="J11" s="163"/>
      <c r="K11" s="164"/>
      <c r="L11" s="163"/>
      <c r="M11" s="164"/>
      <c r="N11" s="163"/>
      <c r="O11" s="164"/>
      <c r="P11" s="163"/>
      <c r="Q11" s="164"/>
      <c r="R11" s="163"/>
      <c r="S11" s="164"/>
      <c r="T11" s="26"/>
      <c r="U11" s="181"/>
      <c r="V11" s="104"/>
    </row>
    <row r="12" spans="1:22" ht="18" customHeight="1" x14ac:dyDescent="0.15">
      <c r="A12" s="170"/>
      <c r="B12" s="176" t="s">
        <v>10</v>
      </c>
      <c r="C12" s="176"/>
      <c r="D12" s="176"/>
      <c r="E12" s="176"/>
      <c r="F12" s="161"/>
      <c r="G12" s="162"/>
      <c r="H12" s="161"/>
      <c r="I12" s="162"/>
      <c r="J12" s="161"/>
      <c r="K12" s="162"/>
      <c r="L12" s="161"/>
      <c r="M12" s="162"/>
      <c r="N12" s="161"/>
      <c r="O12" s="162"/>
      <c r="P12" s="161"/>
      <c r="Q12" s="162"/>
      <c r="R12" s="161"/>
      <c r="S12" s="162"/>
      <c r="T12" s="27"/>
      <c r="U12" s="181"/>
      <c r="V12" s="104"/>
    </row>
    <row r="13" spans="1:22" ht="18" customHeight="1" x14ac:dyDescent="0.15">
      <c r="A13" s="170"/>
      <c r="B13" s="175" t="s">
        <v>239</v>
      </c>
      <c r="C13" s="175"/>
      <c r="D13" s="175"/>
      <c r="E13" s="175"/>
      <c r="F13" s="163"/>
      <c r="G13" s="164"/>
      <c r="H13" s="163"/>
      <c r="I13" s="164"/>
      <c r="J13" s="163"/>
      <c r="K13" s="164"/>
      <c r="L13" s="163"/>
      <c r="M13" s="164"/>
      <c r="N13" s="163"/>
      <c r="O13" s="164"/>
      <c r="P13" s="163"/>
      <c r="Q13" s="164"/>
      <c r="R13" s="163"/>
      <c r="S13" s="164"/>
      <c r="T13" s="26"/>
      <c r="U13" s="181"/>
      <c r="V13" s="104"/>
    </row>
    <row r="14" spans="1:22" ht="18" customHeight="1" x14ac:dyDescent="0.15">
      <c r="A14" s="170"/>
      <c r="B14" s="176" t="s">
        <v>12</v>
      </c>
      <c r="C14" s="176"/>
      <c r="D14" s="176"/>
      <c r="E14" s="176"/>
      <c r="F14" s="159"/>
      <c r="G14" s="160"/>
      <c r="H14" s="159"/>
      <c r="I14" s="160"/>
      <c r="J14" s="159"/>
      <c r="K14" s="160"/>
      <c r="L14" s="159"/>
      <c r="M14" s="160"/>
      <c r="N14" s="159"/>
      <c r="O14" s="160"/>
      <c r="P14" s="159"/>
      <c r="Q14" s="160"/>
      <c r="R14" s="159"/>
      <c r="S14" s="160"/>
      <c r="T14" s="28"/>
      <c r="U14" s="181"/>
      <c r="V14" s="104"/>
    </row>
    <row r="15" spans="1:22" ht="18" customHeight="1" thickBot="1" x14ac:dyDescent="0.2">
      <c r="A15" s="171"/>
      <c r="B15" s="176" t="s">
        <v>11</v>
      </c>
      <c r="C15" s="176"/>
      <c r="D15" s="176"/>
      <c r="E15" s="176"/>
      <c r="F15" s="159"/>
      <c r="G15" s="160"/>
      <c r="H15" s="159"/>
      <c r="I15" s="160"/>
      <c r="J15" s="159"/>
      <c r="K15" s="160"/>
      <c r="L15" s="159"/>
      <c r="M15" s="160"/>
      <c r="N15" s="159"/>
      <c r="O15" s="160"/>
      <c r="P15" s="159"/>
      <c r="Q15" s="160"/>
      <c r="R15" s="159"/>
      <c r="S15" s="160"/>
      <c r="T15" s="28"/>
      <c r="U15" s="181"/>
      <c r="V15" s="68"/>
    </row>
    <row r="16" spans="1:22" ht="6" customHeight="1" thickTop="1" thickBot="1" x14ac:dyDescent="0.2"/>
    <row r="17" spans="1:22" ht="18.75" customHeight="1" thickTop="1" x14ac:dyDescent="0.15">
      <c r="A17" s="172" t="s">
        <v>6</v>
      </c>
      <c r="B17" s="198" t="s">
        <v>13</v>
      </c>
      <c r="C17" s="199"/>
      <c r="D17" s="199"/>
      <c r="E17" s="200"/>
      <c r="F17" s="157"/>
      <c r="G17" s="158"/>
      <c r="H17" s="157"/>
      <c r="I17" s="158"/>
      <c r="J17" s="157"/>
      <c r="K17" s="158"/>
      <c r="L17" s="157"/>
      <c r="M17" s="158"/>
      <c r="N17" s="157"/>
      <c r="O17" s="158"/>
      <c r="P17" s="157"/>
      <c r="Q17" s="158"/>
      <c r="R17" s="157"/>
      <c r="S17" s="158"/>
      <c r="T17" s="55"/>
      <c r="U17" s="183" t="s">
        <v>8</v>
      </c>
      <c r="V17" s="188" t="s">
        <v>103</v>
      </c>
    </row>
    <row r="18" spans="1:22" ht="18.75" customHeight="1" x14ac:dyDescent="0.15">
      <c r="A18" s="172"/>
      <c r="B18" s="198" t="s">
        <v>48</v>
      </c>
      <c r="C18" s="199"/>
      <c r="D18" s="199"/>
      <c r="E18" s="200"/>
      <c r="F18" s="157"/>
      <c r="G18" s="158"/>
      <c r="H18" s="157"/>
      <c r="I18" s="158"/>
      <c r="J18" s="157"/>
      <c r="K18" s="158"/>
      <c r="L18" s="157"/>
      <c r="M18" s="158"/>
      <c r="N18" s="157"/>
      <c r="O18" s="158"/>
      <c r="P18" s="157"/>
      <c r="Q18" s="158"/>
      <c r="R18" s="157"/>
      <c r="S18" s="158"/>
      <c r="T18" s="55"/>
      <c r="U18" s="183"/>
      <c r="V18" s="104"/>
    </row>
    <row r="19" spans="1:22" ht="18.75" customHeight="1" x14ac:dyDescent="0.15">
      <c r="A19" s="172"/>
      <c r="B19" s="198" t="s">
        <v>49</v>
      </c>
      <c r="C19" s="199"/>
      <c r="D19" s="199"/>
      <c r="E19" s="200"/>
      <c r="F19" s="157"/>
      <c r="G19" s="158"/>
      <c r="H19" s="157"/>
      <c r="I19" s="158"/>
      <c r="J19" s="157"/>
      <c r="K19" s="158"/>
      <c r="L19" s="157"/>
      <c r="M19" s="158"/>
      <c r="N19" s="157"/>
      <c r="O19" s="158"/>
      <c r="P19" s="157"/>
      <c r="Q19" s="158"/>
      <c r="R19" s="157"/>
      <c r="S19" s="158"/>
      <c r="T19" s="55"/>
      <c r="U19" s="183"/>
      <c r="V19" s="104"/>
    </row>
    <row r="20" spans="1:22" ht="18.75" customHeight="1" x14ac:dyDescent="0.15">
      <c r="A20" s="172"/>
      <c r="B20" s="198" t="s">
        <v>22</v>
      </c>
      <c r="C20" s="199"/>
      <c r="D20" s="199"/>
      <c r="E20" s="200"/>
      <c r="F20" s="157"/>
      <c r="G20" s="158"/>
      <c r="H20" s="157"/>
      <c r="I20" s="158"/>
      <c r="J20" s="157"/>
      <c r="K20" s="158"/>
      <c r="L20" s="157"/>
      <c r="M20" s="158"/>
      <c r="N20" s="157"/>
      <c r="O20" s="158"/>
      <c r="P20" s="157"/>
      <c r="Q20" s="158"/>
      <c r="R20" s="157"/>
      <c r="S20" s="158"/>
      <c r="T20" s="33"/>
      <c r="U20" s="183"/>
      <c r="V20" s="104"/>
    </row>
    <row r="21" spans="1:22" ht="18.75" customHeight="1" x14ac:dyDescent="0.15">
      <c r="A21" s="172"/>
      <c r="B21" s="198" t="s">
        <v>50</v>
      </c>
      <c r="C21" s="199"/>
      <c r="D21" s="199"/>
      <c r="E21" s="200"/>
      <c r="F21" s="157"/>
      <c r="G21" s="158"/>
      <c r="H21" s="157"/>
      <c r="I21" s="158"/>
      <c r="J21" s="157"/>
      <c r="K21" s="158"/>
      <c r="L21" s="157"/>
      <c r="M21" s="158"/>
      <c r="N21" s="157"/>
      <c r="O21" s="158"/>
      <c r="P21" s="157"/>
      <c r="Q21" s="158"/>
      <c r="R21" s="157"/>
      <c r="S21" s="158"/>
      <c r="T21" s="33"/>
      <c r="U21" s="183"/>
      <c r="V21" s="104"/>
    </row>
    <row r="22" spans="1:22" ht="18.75" customHeight="1" x14ac:dyDescent="0.15">
      <c r="A22" s="172"/>
      <c r="B22" s="198" t="s">
        <v>3</v>
      </c>
      <c r="C22" s="199"/>
      <c r="D22" s="199"/>
      <c r="E22" s="200"/>
      <c r="F22" s="157"/>
      <c r="G22" s="158"/>
      <c r="H22" s="157"/>
      <c r="I22" s="158"/>
      <c r="J22" s="157"/>
      <c r="K22" s="158"/>
      <c r="L22" s="157"/>
      <c r="M22" s="158"/>
      <c r="N22" s="157"/>
      <c r="O22" s="158"/>
      <c r="P22" s="157"/>
      <c r="Q22" s="158"/>
      <c r="R22" s="157"/>
      <c r="S22" s="158"/>
      <c r="T22" s="33"/>
      <c r="U22" s="183"/>
      <c r="V22" s="104"/>
    </row>
    <row r="23" spans="1:22" ht="18.75" customHeight="1" x14ac:dyDescent="0.15">
      <c r="A23" s="172"/>
      <c r="B23" s="198" t="s">
        <v>51</v>
      </c>
      <c r="C23" s="199"/>
      <c r="D23" s="199"/>
      <c r="E23" s="200"/>
      <c r="F23" s="157"/>
      <c r="G23" s="158"/>
      <c r="H23" s="157"/>
      <c r="I23" s="158"/>
      <c r="J23" s="157"/>
      <c r="K23" s="158"/>
      <c r="L23" s="157"/>
      <c r="M23" s="158"/>
      <c r="N23" s="157"/>
      <c r="O23" s="158"/>
      <c r="P23" s="157"/>
      <c r="Q23" s="158"/>
      <c r="R23" s="157"/>
      <c r="S23" s="158"/>
      <c r="T23" s="33"/>
      <c r="U23" s="183"/>
      <c r="V23" s="104"/>
    </row>
    <row r="24" spans="1:22" ht="18.75" customHeight="1" x14ac:dyDescent="0.15">
      <c r="A24" s="172"/>
      <c r="B24" s="198" t="s">
        <v>4</v>
      </c>
      <c r="C24" s="199"/>
      <c r="D24" s="199"/>
      <c r="E24" s="200"/>
      <c r="F24" s="157"/>
      <c r="G24" s="158"/>
      <c r="H24" s="157"/>
      <c r="I24" s="158"/>
      <c r="J24" s="157"/>
      <c r="K24" s="158"/>
      <c r="L24" s="157"/>
      <c r="M24" s="158"/>
      <c r="N24" s="157"/>
      <c r="O24" s="158"/>
      <c r="P24" s="157"/>
      <c r="Q24" s="158"/>
      <c r="R24" s="157"/>
      <c r="S24" s="158"/>
      <c r="T24" s="33"/>
      <c r="U24" s="183"/>
      <c r="V24" s="104"/>
    </row>
    <row r="25" spans="1:22" ht="18.75" customHeight="1" thickBot="1" x14ac:dyDescent="0.2">
      <c r="A25" s="172"/>
      <c r="B25" s="198" t="s">
        <v>45</v>
      </c>
      <c r="C25" s="199"/>
      <c r="D25" s="199"/>
      <c r="E25" s="200"/>
      <c r="F25" s="179"/>
      <c r="G25" s="180"/>
      <c r="H25" s="179"/>
      <c r="I25" s="180"/>
      <c r="J25" s="179"/>
      <c r="K25" s="180"/>
      <c r="L25" s="179"/>
      <c r="M25" s="180"/>
      <c r="N25" s="179"/>
      <c r="O25" s="180"/>
      <c r="P25" s="179"/>
      <c r="Q25" s="180"/>
      <c r="R25" s="179"/>
      <c r="S25" s="180"/>
      <c r="T25" s="29"/>
      <c r="U25" s="183"/>
      <c r="V25" s="68"/>
    </row>
    <row r="26" spans="1:22" ht="18.75" customHeight="1" thickTop="1" x14ac:dyDescent="0.15">
      <c r="A26" s="172"/>
      <c r="B26" s="198" t="s">
        <v>77</v>
      </c>
      <c r="C26" s="199"/>
      <c r="D26" s="199"/>
      <c r="E26" s="200"/>
      <c r="F26" s="173"/>
      <c r="G26" s="174"/>
      <c r="H26" s="173"/>
      <c r="I26" s="174"/>
      <c r="J26" s="173"/>
      <c r="K26" s="174"/>
      <c r="L26" s="173"/>
      <c r="M26" s="174"/>
      <c r="N26" s="173"/>
      <c r="O26" s="174"/>
      <c r="P26" s="173"/>
      <c r="Q26" s="174"/>
      <c r="R26" s="173"/>
      <c r="S26" s="174"/>
      <c r="T26" s="34"/>
      <c r="U26" s="183"/>
      <c r="V26" s="67" t="s">
        <v>267</v>
      </c>
    </row>
    <row r="27" spans="1:22" ht="18.75" customHeight="1" x14ac:dyDescent="0.15">
      <c r="A27" s="172"/>
      <c r="B27" s="198" t="s">
        <v>78</v>
      </c>
      <c r="C27" s="199"/>
      <c r="D27" s="199"/>
      <c r="E27" s="200"/>
      <c r="F27" s="173"/>
      <c r="G27" s="174"/>
      <c r="H27" s="173"/>
      <c r="I27" s="174"/>
      <c r="J27" s="173"/>
      <c r="K27" s="174"/>
      <c r="L27" s="173"/>
      <c r="M27" s="174"/>
      <c r="N27" s="173"/>
      <c r="O27" s="174"/>
      <c r="P27" s="173"/>
      <c r="Q27" s="174"/>
      <c r="R27" s="173"/>
      <c r="S27" s="174"/>
      <c r="T27" s="34"/>
      <c r="U27" s="183"/>
      <c r="V27" s="104"/>
    </row>
    <row r="28" spans="1:22" ht="18.75" customHeight="1" x14ac:dyDescent="0.15">
      <c r="A28" s="172"/>
      <c r="B28" s="198" t="s">
        <v>275</v>
      </c>
      <c r="C28" s="199"/>
      <c r="D28" s="199"/>
      <c r="E28" s="200"/>
      <c r="F28" s="179"/>
      <c r="G28" s="180"/>
      <c r="H28" s="179"/>
      <c r="I28" s="180"/>
      <c r="J28" s="179"/>
      <c r="K28" s="180"/>
      <c r="L28" s="179"/>
      <c r="M28" s="180"/>
      <c r="N28" s="179"/>
      <c r="O28" s="180"/>
      <c r="P28" s="179"/>
      <c r="Q28" s="180"/>
      <c r="R28" s="179"/>
      <c r="S28" s="180"/>
      <c r="T28" s="29"/>
      <c r="U28" s="183"/>
      <c r="V28" s="104"/>
    </row>
    <row r="29" spans="1:22" ht="6.75" customHeight="1" x14ac:dyDescent="0.15">
      <c r="F29" s="4"/>
      <c r="G29" s="4"/>
      <c r="H29" s="4"/>
      <c r="I29" s="4"/>
      <c r="J29" s="4"/>
      <c r="K29" s="4"/>
      <c r="L29" s="4"/>
      <c r="M29" s="4"/>
      <c r="N29" s="4"/>
      <c r="O29" s="4"/>
      <c r="P29" s="4"/>
      <c r="Q29" s="4"/>
      <c r="R29" s="4"/>
      <c r="S29" s="4"/>
      <c r="T29" s="5"/>
      <c r="V29" s="104"/>
    </row>
    <row r="30" spans="1:22" ht="18" customHeight="1" x14ac:dyDescent="0.15">
      <c r="A30" s="227" t="s">
        <v>7</v>
      </c>
      <c r="B30" s="201" t="s">
        <v>0</v>
      </c>
      <c r="C30" s="202"/>
      <c r="D30" s="202"/>
      <c r="E30" s="203"/>
      <c r="F30" s="167">
        <v>1</v>
      </c>
      <c r="G30" s="168"/>
      <c r="H30" s="167">
        <v>2</v>
      </c>
      <c r="I30" s="168"/>
      <c r="J30" s="167">
        <v>3</v>
      </c>
      <c r="K30" s="168"/>
      <c r="L30" s="167">
        <v>4</v>
      </c>
      <c r="M30" s="168"/>
      <c r="N30" s="167">
        <v>5</v>
      </c>
      <c r="O30" s="168"/>
      <c r="P30" s="167">
        <v>6</v>
      </c>
      <c r="Q30" s="168"/>
      <c r="R30" s="167">
        <v>7</v>
      </c>
      <c r="S30" s="168"/>
      <c r="T30" s="49">
        <v>8</v>
      </c>
      <c r="V30" s="104"/>
    </row>
    <row r="31" spans="1:22" ht="22.5" customHeight="1" x14ac:dyDescent="0.15">
      <c r="A31" s="227"/>
      <c r="B31" s="204" t="s">
        <v>101</v>
      </c>
      <c r="C31" s="205"/>
      <c r="D31" s="177" t="s">
        <v>79</v>
      </c>
      <c r="E31" s="178"/>
      <c r="F31" s="165"/>
      <c r="G31" s="166"/>
      <c r="H31" s="165"/>
      <c r="I31" s="166"/>
      <c r="J31" s="165"/>
      <c r="K31" s="166"/>
      <c r="L31" s="165"/>
      <c r="M31" s="166"/>
      <c r="N31" s="165"/>
      <c r="O31" s="166"/>
      <c r="P31" s="165"/>
      <c r="Q31" s="166"/>
      <c r="R31" s="165"/>
      <c r="S31" s="166"/>
      <c r="T31" s="30"/>
      <c r="U31" s="192" t="s">
        <v>8</v>
      </c>
      <c r="V31" s="104"/>
    </row>
    <row r="32" spans="1:22" ht="22.5" customHeight="1" x14ac:dyDescent="0.15">
      <c r="A32" s="227"/>
      <c r="B32" s="206"/>
      <c r="C32" s="207"/>
      <c r="D32" s="177" t="s">
        <v>87</v>
      </c>
      <c r="E32" s="178"/>
      <c r="F32" s="165"/>
      <c r="G32" s="166"/>
      <c r="H32" s="165"/>
      <c r="I32" s="166"/>
      <c r="J32" s="165"/>
      <c r="K32" s="166"/>
      <c r="L32" s="165"/>
      <c r="M32" s="166"/>
      <c r="N32" s="165"/>
      <c r="O32" s="166"/>
      <c r="P32" s="165"/>
      <c r="Q32" s="166"/>
      <c r="R32" s="165"/>
      <c r="S32" s="166"/>
      <c r="T32" s="30"/>
      <c r="U32" s="192"/>
      <c r="V32" s="104"/>
    </row>
    <row r="33" spans="1:22" ht="22.5" customHeight="1" x14ac:dyDescent="0.15">
      <c r="A33" s="227"/>
      <c r="B33" s="206"/>
      <c r="C33" s="207"/>
      <c r="D33" s="177" t="s">
        <v>88</v>
      </c>
      <c r="E33" s="178"/>
      <c r="F33" s="165"/>
      <c r="G33" s="166"/>
      <c r="H33" s="165"/>
      <c r="I33" s="166"/>
      <c r="J33" s="165"/>
      <c r="K33" s="166"/>
      <c r="L33" s="165"/>
      <c r="M33" s="166"/>
      <c r="N33" s="165"/>
      <c r="O33" s="166"/>
      <c r="P33" s="165"/>
      <c r="Q33" s="166"/>
      <c r="R33" s="165"/>
      <c r="S33" s="166"/>
      <c r="T33" s="30"/>
      <c r="U33" s="192"/>
      <c r="V33" s="104"/>
    </row>
    <row r="34" spans="1:22" ht="16.5" customHeight="1" x14ac:dyDescent="0.15">
      <c r="A34" s="227"/>
      <c r="B34" s="208"/>
      <c r="C34" s="209"/>
      <c r="D34" s="210" t="s">
        <v>211</v>
      </c>
      <c r="E34" s="177"/>
      <c r="F34" s="177"/>
      <c r="G34" s="177"/>
      <c r="H34" s="177"/>
      <c r="I34" s="177"/>
      <c r="J34" s="177"/>
      <c r="K34" s="177"/>
      <c r="L34" s="177"/>
      <c r="M34" s="177"/>
      <c r="N34" s="177"/>
      <c r="O34" s="177"/>
      <c r="P34" s="177"/>
      <c r="Q34" s="177"/>
      <c r="R34" s="177"/>
      <c r="S34" s="177"/>
      <c r="T34" s="178"/>
      <c r="U34" s="35"/>
      <c r="V34" s="104"/>
    </row>
    <row r="35" spans="1:22" ht="36" customHeight="1" thickBot="1" x14ac:dyDescent="0.2">
      <c r="A35" s="227"/>
      <c r="B35" s="69" t="s">
        <v>112</v>
      </c>
      <c r="C35" s="69"/>
      <c r="D35" s="69"/>
      <c r="E35" s="69"/>
      <c r="F35" s="235" t="s">
        <v>105</v>
      </c>
      <c r="G35" s="236"/>
      <c r="H35" s="236"/>
      <c r="I35" s="237"/>
      <c r="J35" s="184">
        <f>SUMIF(F7:T7,"◯",F31:T31)</f>
        <v>0</v>
      </c>
      <c r="K35" s="184"/>
      <c r="L35" s="184"/>
      <c r="M35" s="184"/>
      <c r="N35" s="235" t="s">
        <v>106</v>
      </c>
      <c r="O35" s="236"/>
      <c r="P35" s="236"/>
      <c r="Q35" s="237"/>
      <c r="R35" s="184">
        <f>SUM(F31:T31)</f>
        <v>0</v>
      </c>
      <c r="S35" s="184"/>
      <c r="T35" s="184"/>
      <c r="U35" s="35"/>
      <c r="V35" s="68"/>
    </row>
    <row r="36" spans="1:22" ht="7.5" customHeight="1" thickTop="1" thickBot="1" x14ac:dyDescent="0.2">
      <c r="A36" s="4"/>
      <c r="B36" s="4"/>
      <c r="V36" s="37"/>
    </row>
    <row r="37" spans="1:22" ht="54" customHeight="1" thickTop="1" x14ac:dyDescent="0.15">
      <c r="A37" s="225" t="s">
        <v>80</v>
      </c>
      <c r="B37" s="189" t="s">
        <v>207</v>
      </c>
      <c r="C37" s="190"/>
      <c r="D37" s="190"/>
      <c r="E37" s="190"/>
      <c r="F37" s="190"/>
      <c r="G37" s="190"/>
      <c r="H37" s="190"/>
      <c r="I37" s="190"/>
      <c r="J37" s="190"/>
      <c r="K37" s="191"/>
      <c r="L37" s="185" t="s">
        <v>268</v>
      </c>
      <c r="M37" s="185"/>
      <c r="N37" s="185"/>
      <c r="O37" s="185"/>
      <c r="P37" s="53"/>
      <c r="T37" s="2"/>
      <c r="V37" s="67" t="s">
        <v>269</v>
      </c>
    </row>
    <row r="38" spans="1:22" ht="20.25" customHeight="1" x14ac:dyDescent="0.15">
      <c r="A38" s="225"/>
      <c r="B38" s="233" t="s">
        <v>90</v>
      </c>
      <c r="C38" s="233"/>
      <c r="D38" s="233"/>
      <c r="E38" s="229" t="s">
        <v>91</v>
      </c>
      <c r="F38" s="229"/>
      <c r="G38" s="229"/>
      <c r="H38" s="229"/>
      <c r="I38" s="229"/>
      <c r="J38" s="229"/>
      <c r="K38" s="229"/>
      <c r="L38" s="186"/>
      <c r="M38" s="186"/>
      <c r="N38" s="186"/>
      <c r="O38" s="186"/>
      <c r="P38" s="223" t="s">
        <v>214</v>
      </c>
      <c r="Q38" s="223"/>
      <c r="R38" s="223"/>
      <c r="S38" s="223"/>
      <c r="T38" s="223"/>
      <c r="U38" s="226" t="s">
        <v>8</v>
      </c>
      <c r="V38" s="104"/>
    </row>
    <row r="39" spans="1:22" ht="20.25" customHeight="1" x14ac:dyDescent="0.15">
      <c r="A39" s="225"/>
      <c r="B39" s="233"/>
      <c r="C39" s="233"/>
      <c r="D39" s="233"/>
      <c r="E39" s="230" t="s">
        <v>99</v>
      </c>
      <c r="F39" s="230"/>
      <c r="G39" s="230"/>
      <c r="H39" s="230"/>
      <c r="I39" s="230"/>
      <c r="J39" s="230"/>
      <c r="K39" s="230"/>
      <c r="L39" s="187"/>
      <c r="M39" s="187"/>
      <c r="N39" s="187"/>
      <c r="O39" s="187"/>
      <c r="P39" s="223"/>
      <c r="Q39" s="223"/>
      <c r="R39" s="223"/>
      <c r="S39" s="223"/>
      <c r="T39" s="223"/>
      <c r="U39" s="226"/>
      <c r="V39" s="104"/>
    </row>
    <row r="40" spans="1:22" ht="20.25" customHeight="1" x14ac:dyDescent="0.15">
      <c r="A40" s="225"/>
      <c r="B40" s="233" t="s">
        <v>100</v>
      </c>
      <c r="C40" s="233"/>
      <c r="D40" s="233"/>
      <c r="E40" s="231" t="s">
        <v>97</v>
      </c>
      <c r="F40" s="231"/>
      <c r="G40" s="231"/>
      <c r="H40" s="231"/>
      <c r="I40" s="231"/>
      <c r="J40" s="231"/>
      <c r="K40" s="231"/>
      <c r="L40" s="228"/>
      <c r="M40" s="228"/>
      <c r="N40" s="228"/>
      <c r="O40" s="228"/>
      <c r="P40" s="223"/>
      <c r="Q40" s="223"/>
      <c r="R40" s="223"/>
      <c r="S40" s="223"/>
      <c r="T40" s="223"/>
      <c r="U40" s="226"/>
      <c r="V40" s="104"/>
    </row>
    <row r="41" spans="1:22" ht="20.25" customHeight="1" x14ac:dyDescent="0.15">
      <c r="A41" s="225"/>
      <c r="B41" s="233"/>
      <c r="C41" s="233"/>
      <c r="D41" s="233"/>
      <c r="E41" s="232" t="s">
        <v>98</v>
      </c>
      <c r="F41" s="232"/>
      <c r="G41" s="232"/>
      <c r="H41" s="232"/>
      <c r="I41" s="232"/>
      <c r="J41" s="232"/>
      <c r="K41" s="232"/>
      <c r="L41" s="102"/>
      <c r="M41" s="102"/>
      <c r="N41" s="102"/>
      <c r="O41" s="102"/>
      <c r="P41" s="223"/>
      <c r="Q41" s="223"/>
      <c r="R41" s="223"/>
      <c r="S41" s="223"/>
      <c r="T41" s="223"/>
      <c r="U41" s="226"/>
      <c r="V41" s="104"/>
    </row>
    <row r="42" spans="1:22" ht="20.25" customHeight="1" x14ac:dyDescent="0.15">
      <c r="A42" s="225"/>
      <c r="B42" s="233"/>
      <c r="C42" s="233"/>
      <c r="D42" s="233"/>
      <c r="E42" s="217" t="s">
        <v>236</v>
      </c>
      <c r="F42" s="218"/>
      <c r="G42" s="218"/>
      <c r="H42" s="218"/>
      <c r="I42" s="214" t="s">
        <v>257</v>
      </c>
      <c r="J42" s="215"/>
      <c r="K42" s="216"/>
      <c r="L42" s="102"/>
      <c r="M42" s="102"/>
      <c r="N42" s="102"/>
      <c r="O42" s="102"/>
      <c r="P42" s="223"/>
      <c r="Q42" s="223"/>
      <c r="R42" s="223"/>
      <c r="S42" s="223"/>
      <c r="T42" s="223"/>
      <c r="U42" s="226"/>
      <c r="V42" s="104"/>
    </row>
    <row r="43" spans="1:22" ht="20.25" customHeight="1" x14ac:dyDescent="0.15">
      <c r="A43" s="225"/>
      <c r="B43" s="233"/>
      <c r="C43" s="233"/>
      <c r="D43" s="233"/>
      <c r="E43" s="219"/>
      <c r="F43" s="220"/>
      <c r="G43" s="220"/>
      <c r="H43" s="220"/>
      <c r="I43" s="214" t="s">
        <v>235</v>
      </c>
      <c r="J43" s="215"/>
      <c r="K43" s="216"/>
      <c r="L43" s="102"/>
      <c r="M43" s="102"/>
      <c r="N43" s="102"/>
      <c r="O43" s="102"/>
      <c r="P43" s="223"/>
      <c r="Q43" s="223"/>
      <c r="R43" s="223"/>
      <c r="S43" s="223"/>
      <c r="T43" s="223"/>
      <c r="U43" s="226"/>
      <c r="V43" s="104"/>
    </row>
    <row r="44" spans="1:22" ht="20.25" customHeight="1" thickBot="1" x14ac:dyDescent="0.2">
      <c r="A44" s="225"/>
      <c r="B44" s="233"/>
      <c r="C44" s="233"/>
      <c r="D44" s="233"/>
      <c r="E44" s="221"/>
      <c r="F44" s="222"/>
      <c r="G44" s="222"/>
      <c r="H44" s="222"/>
      <c r="I44" s="211" t="s">
        <v>237</v>
      </c>
      <c r="J44" s="212"/>
      <c r="K44" s="213"/>
      <c r="L44" s="234"/>
      <c r="M44" s="234"/>
      <c r="N44" s="234"/>
      <c r="O44" s="234"/>
      <c r="P44" s="223"/>
      <c r="Q44" s="223"/>
      <c r="R44" s="223"/>
      <c r="S44" s="223"/>
      <c r="T44" s="223"/>
      <c r="U44" s="226"/>
      <c r="V44" s="104"/>
    </row>
    <row r="45" spans="1:22" ht="18" customHeight="1" thickTop="1" thickBot="1" x14ac:dyDescent="0.2">
      <c r="A45" s="224" t="str">
        <f>IFERROR(VLOOKUP("Error",$D$47:$E$78,2,FALSE),"")</f>
        <v/>
      </c>
      <c r="B45" s="224"/>
      <c r="C45" s="224"/>
      <c r="D45" s="224"/>
      <c r="E45" s="224"/>
      <c r="F45" s="224"/>
      <c r="G45" s="224"/>
      <c r="H45" s="224"/>
      <c r="I45" s="224"/>
      <c r="J45" s="224"/>
      <c r="K45" s="224"/>
      <c r="L45" s="224"/>
      <c r="M45" s="224"/>
      <c r="N45" s="224"/>
      <c r="O45" s="224"/>
      <c r="P45" s="224"/>
      <c r="Q45" s="224"/>
      <c r="R45" s="224"/>
      <c r="S45" s="224"/>
      <c r="T45" s="224"/>
      <c r="V45" s="38" t="s">
        <v>205</v>
      </c>
    </row>
    <row r="46" spans="1:22" ht="17.25" thickTop="1" x14ac:dyDescent="0.15">
      <c r="V46" s="182"/>
    </row>
    <row r="47" spans="1:22" hidden="1" x14ac:dyDescent="0.15">
      <c r="C47" s="54" t="s">
        <v>126</v>
      </c>
      <c r="D47" t="str">
        <f>IF(AND(COUNTIF(F7:T7,"◯")&gt;0,R35&lt;3),"Error","")</f>
        <v/>
      </c>
      <c r="E47" t="s">
        <v>284</v>
      </c>
      <c r="V47" s="182"/>
    </row>
    <row r="48" spans="1:22" hidden="1" x14ac:dyDescent="0.15">
      <c r="C48" s="54" t="s">
        <v>127</v>
      </c>
      <c r="D48" t="str">
        <f>IF(OR(F32&gt;F$31,H32&gt;H$31,J32&gt;J$31,L32&gt;L$31,N32&gt;N$31,P32&gt;P$31,R32&gt;R$31,T32&gt;T$31),"Error","")</f>
        <v/>
      </c>
      <c r="E48" t="s">
        <v>119</v>
      </c>
      <c r="V48" s="182"/>
    </row>
    <row r="49" spans="3:5" hidden="1" x14ac:dyDescent="0.15">
      <c r="C49" s="54" t="s">
        <v>128</v>
      </c>
      <c r="D49" t="str">
        <f>IF(OR(F33&gt;F$31,H33&gt;H$31,J33&gt;J$31,L33&gt;L$31,N33&gt;N$31,P33&gt;P$31,R33&gt;R$31,T33&gt;T$31),"Error","")</f>
        <v/>
      </c>
      <c r="E49" t="s">
        <v>120</v>
      </c>
    </row>
    <row r="50" spans="3:5" hidden="1" x14ac:dyDescent="0.15">
      <c r="C50" s="54" t="s">
        <v>129</v>
      </c>
      <c r="D50" t="str">
        <f>IF(L38&gt;$R$35,"Error","")</f>
        <v/>
      </c>
      <c r="E50" t="s">
        <v>285</v>
      </c>
    </row>
    <row r="51" spans="3:5" hidden="1" x14ac:dyDescent="0.15">
      <c r="C51" s="54" t="s">
        <v>130</v>
      </c>
      <c r="D51" t="str">
        <f>IF(L40&gt;$R$35,"Error","")</f>
        <v/>
      </c>
      <c r="E51" t="s">
        <v>286</v>
      </c>
    </row>
    <row r="52" spans="3:5" hidden="1" x14ac:dyDescent="0.15">
      <c r="C52" s="54" t="s">
        <v>131</v>
      </c>
      <c r="D52" t="str">
        <f>IF(L41&gt;$R$35,"Error","")</f>
        <v/>
      </c>
      <c r="E52" t="s">
        <v>287</v>
      </c>
    </row>
    <row r="53" spans="3:5" hidden="1" x14ac:dyDescent="0.15">
      <c r="C53" s="54" t="s">
        <v>132</v>
      </c>
      <c r="D53" t="str">
        <f>IF(L42+L43&gt;$R$35,"Error","")</f>
        <v/>
      </c>
      <c r="E53" t="s">
        <v>288</v>
      </c>
    </row>
    <row r="54" spans="3:5" hidden="1" x14ac:dyDescent="0.15">
      <c r="C54" s="54" t="s">
        <v>133</v>
      </c>
      <c r="D54" t="str">
        <f>IF(L44&gt;L42+L43,"Error","")</f>
        <v/>
      </c>
      <c r="E54" t="s">
        <v>238</v>
      </c>
    </row>
    <row r="55" spans="3:5" hidden="1" x14ac:dyDescent="0.15">
      <c r="C55" s="54" t="s">
        <v>180</v>
      </c>
      <c r="D55" s="4" t="str">
        <f>IF(AND(F$7="◯",OR(COUNTBLANK(F$8:F$9)&gt;0,COUNTBLANK(F$11:F$15)&gt;0)),"Error","")</f>
        <v/>
      </c>
      <c r="E55" t="s">
        <v>163</v>
      </c>
    </row>
    <row r="56" spans="3:5" hidden="1" x14ac:dyDescent="0.15">
      <c r="C56" s="54" t="s">
        <v>181</v>
      </c>
      <c r="D56" s="4" t="str">
        <f>IF(AND(H$7="◯",OR(COUNTBLANK(H$8:H$9)&gt;0,COUNTBLANK(H$11:H$15)&gt;0)),"Error","")</f>
        <v/>
      </c>
      <c r="E56" t="s">
        <v>164</v>
      </c>
    </row>
    <row r="57" spans="3:5" hidden="1" x14ac:dyDescent="0.15">
      <c r="C57" s="54" t="s">
        <v>182</v>
      </c>
      <c r="D57" s="4" t="str">
        <f>IF(AND(J$7="◯",OR(COUNTBLANK(J$8:J$9)&gt;0,COUNTBLANK(J$11:J$15)&gt;0)),"Error","")</f>
        <v/>
      </c>
      <c r="E57" t="s">
        <v>165</v>
      </c>
    </row>
    <row r="58" spans="3:5" hidden="1" x14ac:dyDescent="0.15">
      <c r="C58" s="54" t="s">
        <v>183</v>
      </c>
      <c r="D58" s="4" t="str">
        <f>IF(AND(L$7="◯",OR(COUNTBLANK(L$8:L$9)&gt;0,COUNTBLANK(L$11:L$15)&gt;0)),"Error","")</f>
        <v/>
      </c>
      <c r="E58" t="s">
        <v>166</v>
      </c>
    </row>
    <row r="59" spans="3:5" hidden="1" x14ac:dyDescent="0.15">
      <c r="C59" s="54" t="s">
        <v>184</v>
      </c>
      <c r="D59" s="4" t="str">
        <f>IF(AND(N$7="◯",OR(COUNTBLANK(N$8:N$9)&gt;0,COUNTBLANK(N$11:N$15)&gt;0)),"Error","")</f>
        <v/>
      </c>
      <c r="E59" t="s">
        <v>167</v>
      </c>
    </row>
    <row r="60" spans="3:5" hidden="1" x14ac:dyDescent="0.15">
      <c r="C60" s="54" t="s">
        <v>185</v>
      </c>
      <c r="D60" s="4" t="str">
        <f>IF(AND(P$7="◯",OR(COUNTBLANK(P$8:P$9)&gt;0,COUNTBLANK(P$11:P$15)&gt;0)),"Error","")</f>
        <v/>
      </c>
      <c r="E60" t="s">
        <v>168</v>
      </c>
    </row>
    <row r="61" spans="3:5" hidden="1" x14ac:dyDescent="0.15">
      <c r="C61" s="54" t="s">
        <v>186</v>
      </c>
      <c r="D61" s="4" t="str">
        <f>IF(AND(R$7="◯",OR(COUNTBLANK(R$8:R$9)&gt;0,COUNTBLANK(R$11:R$15)&gt;0)),"Error","")</f>
        <v/>
      </c>
      <c r="E61" t="s">
        <v>169</v>
      </c>
    </row>
    <row r="62" spans="3:5" hidden="1" x14ac:dyDescent="0.15">
      <c r="C62" s="54" t="s">
        <v>187</v>
      </c>
      <c r="D62" s="4" t="str">
        <f>IF(AND(T$7="◯",OR(COUNTBLANK(T$8:T$9)&gt;0,COUNTBLANK(T$11:T$15)&gt;0)),"Error","")</f>
        <v/>
      </c>
      <c r="E62" t="s">
        <v>170</v>
      </c>
    </row>
    <row r="63" spans="3:5" hidden="1" x14ac:dyDescent="0.15">
      <c r="C63" s="54" t="s">
        <v>188</v>
      </c>
      <c r="D63" s="4" t="str">
        <f>IF(AND(F$7="◯",OR(F$17="",F$20="",F$22="",F$24="",COUNTBLANK(F$26:F$28)&gt;0)),"Error","")</f>
        <v/>
      </c>
      <c r="E63" t="s">
        <v>171</v>
      </c>
    </row>
    <row r="64" spans="3:5" hidden="1" x14ac:dyDescent="0.15">
      <c r="C64" s="54" t="s">
        <v>189</v>
      </c>
      <c r="D64" s="4" t="str">
        <f>IF(AND(H$7="◯",OR(H$17="",H$20="",H$22="",H$24="",COUNTBLANK(H$26:H$28)&gt;0)),"Error","")</f>
        <v/>
      </c>
      <c r="E64" t="s">
        <v>172</v>
      </c>
    </row>
    <row r="65" spans="3:5" hidden="1" x14ac:dyDescent="0.15">
      <c r="C65" s="54" t="s">
        <v>190</v>
      </c>
      <c r="D65" s="4" t="str">
        <f>IF(AND(J$7="◯",OR(J$17="",J$20="",J$22="",J$24="",COUNTBLANK(J$26:J$28)&gt;0)),"Error","")</f>
        <v/>
      </c>
      <c r="E65" t="s">
        <v>173</v>
      </c>
    </row>
    <row r="66" spans="3:5" hidden="1" x14ac:dyDescent="0.15">
      <c r="C66" s="54" t="s">
        <v>191</v>
      </c>
      <c r="D66" s="4" t="str">
        <f>IF(AND(L$7="◯",OR(L$17="",L$20="",L$22="",L$24="",COUNTBLANK(L$26:L$28)&gt;0)),"Error","")</f>
        <v/>
      </c>
      <c r="E66" t="s">
        <v>174</v>
      </c>
    </row>
    <row r="67" spans="3:5" hidden="1" x14ac:dyDescent="0.15">
      <c r="C67" s="54" t="s">
        <v>192</v>
      </c>
      <c r="D67" s="4" t="str">
        <f>IF(AND(N$7="◯",OR(N$17="",N$20="",N$22="",N$24="",COUNTBLANK(N$26:N$28)&gt;0)),"Error","")</f>
        <v/>
      </c>
      <c r="E67" t="s">
        <v>175</v>
      </c>
    </row>
    <row r="68" spans="3:5" hidden="1" x14ac:dyDescent="0.15">
      <c r="C68" s="54" t="s">
        <v>193</v>
      </c>
      <c r="D68" s="4" t="str">
        <f>IF(AND(P$7="◯",OR(P$17="",P$20="",P$22="",P$24="",COUNTBLANK(P$26:P$28)&gt;0)),"Error","")</f>
        <v/>
      </c>
      <c r="E68" t="s">
        <v>176</v>
      </c>
    </row>
    <row r="69" spans="3:5" hidden="1" x14ac:dyDescent="0.15">
      <c r="C69" s="54" t="s">
        <v>194</v>
      </c>
      <c r="D69" s="4" t="str">
        <f>IF(AND(R$7="◯",OR(R$17="",R$20="",R$22="",R$24="",COUNTBLANK(R$26:R$28)&gt;0)),"Error","")</f>
        <v/>
      </c>
      <c r="E69" t="s">
        <v>177</v>
      </c>
    </row>
    <row r="70" spans="3:5" hidden="1" x14ac:dyDescent="0.15">
      <c r="C70" s="54" t="s">
        <v>195</v>
      </c>
      <c r="D70" s="4" t="str">
        <f>IF(AND(T$7="◯",OR(T$20="",T$22="",T$24="",COUNTBLANK(T$26:T$28)&gt;0)),"Error","")</f>
        <v/>
      </c>
      <c r="E70" t="s">
        <v>178</v>
      </c>
    </row>
    <row r="71" spans="3:5" hidden="1" x14ac:dyDescent="0.15">
      <c r="C71" s="54" t="s">
        <v>196</v>
      </c>
      <c r="D71" s="4" t="str">
        <f>IF(AND(F$7="◯",OR(F$31="",F$31=0)),"Error","")</f>
        <v/>
      </c>
      <c r="E71" t="s">
        <v>179</v>
      </c>
    </row>
    <row r="72" spans="3:5" hidden="1" x14ac:dyDescent="0.15">
      <c r="C72" s="54" t="s">
        <v>197</v>
      </c>
      <c r="D72" s="4" t="str">
        <f>IF(AND(H$7="◯",OR(H$31="",H$31=0)),"Error","")</f>
        <v/>
      </c>
      <c r="E72" t="s">
        <v>277</v>
      </c>
    </row>
    <row r="73" spans="3:5" hidden="1" x14ac:dyDescent="0.15">
      <c r="C73" s="54" t="s">
        <v>198</v>
      </c>
      <c r="D73" s="4" t="str">
        <f>IF(AND(J$7="◯",OR(J$31="",J$31=0)),"Error","")</f>
        <v/>
      </c>
      <c r="E73" t="s">
        <v>278</v>
      </c>
    </row>
    <row r="74" spans="3:5" hidden="1" x14ac:dyDescent="0.15">
      <c r="C74" s="54" t="s">
        <v>199</v>
      </c>
      <c r="D74" s="4" t="str">
        <f>IF(AND(L$7="◯",OR(L$31="",L$31=0)),"Error","")</f>
        <v/>
      </c>
      <c r="E74" t="s">
        <v>279</v>
      </c>
    </row>
    <row r="75" spans="3:5" hidden="1" x14ac:dyDescent="0.15">
      <c r="C75" s="54" t="s">
        <v>200</v>
      </c>
      <c r="D75" s="4" t="str">
        <f>IF(AND(N$7="◯",OR(N$31="",N$31=0)),"Error","")</f>
        <v/>
      </c>
      <c r="E75" t="s">
        <v>280</v>
      </c>
    </row>
    <row r="76" spans="3:5" hidden="1" x14ac:dyDescent="0.15">
      <c r="C76" s="54" t="s">
        <v>201</v>
      </c>
      <c r="D76" s="4" t="str">
        <f>IF(AND(P$7="◯",OR(P$31="",P$31=0)),"Error","")</f>
        <v/>
      </c>
      <c r="E76" t="s">
        <v>281</v>
      </c>
    </row>
    <row r="77" spans="3:5" hidden="1" x14ac:dyDescent="0.15">
      <c r="C77" s="54" t="s">
        <v>202</v>
      </c>
      <c r="D77" s="4" t="str">
        <f>IF(AND(R$7="◯",OR(R$31="",R$31=0)),"Error","")</f>
        <v/>
      </c>
      <c r="E77" t="s">
        <v>282</v>
      </c>
    </row>
    <row r="78" spans="3:5" hidden="1" x14ac:dyDescent="0.15">
      <c r="C78" s="54" t="s">
        <v>203</v>
      </c>
      <c r="D78" s="4" t="str">
        <f>IF(AND(T$7="◯",OR(T$31="",T$31=0)),"Error","")</f>
        <v/>
      </c>
      <c r="E78" t="s">
        <v>283</v>
      </c>
    </row>
  </sheetData>
  <sheetProtection algorithmName="SHA-512" hashValue="DtBeXmhxZddQW5ET/4vC1Q6FyKGx2Bi29LRakA01oAgZOFOEr+oVsbYQ8xcRhLFpiNLrzCQSANt4sw5IHKnczQ==" saltValue="y8yRwFot2rlzqSt8OzsVfA==" spinCount="100000" sheet="1" objects="1" scenarios="1"/>
  <mergeCells count="257">
    <mergeCell ref="I44:K44"/>
    <mergeCell ref="I42:K42"/>
    <mergeCell ref="I43:K43"/>
    <mergeCell ref="E42:H44"/>
    <mergeCell ref="P38:T44"/>
    <mergeCell ref="A45:T45"/>
    <mergeCell ref="V26:V35"/>
    <mergeCell ref="A37:A44"/>
    <mergeCell ref="U38:U44"/>
    <mergeCell ref="A30:A35"/>
    <mergeCell ref="L40:O40"/>
    <mergeCell ref="E38:K38"/>
    <mergeCell ref="E39:K39"/>
    <mergeCell ref="E40:K40"/>
    <mergeCell ref="E41:K41"/>
    <mergeCell ref="B38:D39"/>
    <mergeCell ref="B40:D44"/>
    <mergeCell ref="L41:O41"/>
    <mergeCell ref="L42:O42"/>
    <mergeCell ref="L44:O44"/>
    <mergeCell ref="N35:Q35"/>
    <mergeCell ref="R35:T35"/>
    <mergeCell ref="F35:I35"/>
    <mergeCell ref="B35:E35"/>
    <mergeCell ref="B30:E30"/>
    <mergeCell ref="F30:G30"/>
    <mergeCell ref="F33:G33"/>
    <mergeCell ref="B19:E19"/>
    <mergeCell ref="B27:E27"/>
    <mergeCell ref="B28:E28"/>
    <mergeCell ref="F25:G25"/>
    <mergeCell ref="L26:M26"/>
    <mergeCell ref="F26:G26"/>
    <mergeCell ref="F21:G21"/>
    <mergeCell ref="B31:C34"/>
    <mergeCell ref="D34:T34"/>
    <mergeCell ref="R20:S20"/>
    <mergeCell ref="R21:S21"/>
    <mergeCell ref="H28:I28"/>
    <mergeCell ref="F28:G28"/>
    <mergeCell ref="H26:I26"/>
    <mergeCell ref="H27:I27"/>
    <mergeCell ref="R19:S19"/>
    <mergeCell ref="P20:Q20"/>
    <mergeCell ref="P21:Q21"/>
    <mergeCell ref="R25:S25"/>
    <mergeCell ref="P32:Q32"/>
    <mergeCell ref="H33:I33"/>
    <mergeCell ref="A1:R1"/>
    <mergeCell ref="S1:T1"/>
    <mergeCell ref="B22:E22"/>
    <mergeCell ref="B23:E23"/>
    <mergeCell ref="B24:E24"/>
    <mergeCell ref="B25:E25"/>
    <mergeCell ref="B26:E26"/>
    <mergeCell ref="B20:E20"/>
    <mergeCell ref="B21:E21"/>
    <mergeCell ref="R26:S26"/>
    <mergeCell ref="P22:Q22"/>
    <mergeCell ref="P23:Q23"/>
    <mergeCell ref="P24:Q24"/>
    <mergeCell ref="P25:Q25"/>
    <mergeCell ref="P17:Q17"/>
    <mergeCell ref="P18:Q18"/>
    <mergeCell ref="P19:Q19"/>
    <mergeCell ref="R17:S17"/>
    <mergeCell ref="R18:S18"/>
    <mergeCell ref="F17:G17"/>
    <mergeCell ref="B14:E14"/>
    <mergeCell ref="B17:E17"/>
    <mergeCell ref="B18:E18"/>
    <mergeCell ref="F3:T3"/>
    <mergeCell ref="F4:T4"/>
    <mergeCell ref="B3:E3"/>
    <mergeCell ref="B4:E4"/>
    <mergeCell ref="B6:E6"/>
    <mergeCell ref="B7:E7"/>
    <mergeCell ref="B8:E8"/>
    <mergeCell ref="B9:E9"/>
    <mergeCell ref="B10:E10"/>
    <mergeCell ref="N10:O10"/>
    <mergeCell ref="J8:K8"/>
    <mergeCell ref="J9:K9"/>
    <mergeCell ref="J10:K10"/>
    <mergeCell ref="J7:K7"/>
    <mergeCell ref="F8:G8"/>
    <mergeCell ref="F9:G9"/>
    <mergeCell ref="F10:G10"/>
    <mergeCell ref="N9:O9"/>
    <mergeCell ref="R6:S6"/>
    <mergeCell ref="R7:S7"/>
    <mergeCell ref="R8:S8"/>
    <mergeCell ref="F6:G6"/>
    <mergeCell ref="N6:O6"/>
    <mergeCell ref="J6:K6"/>
    <mergeCell ref="H8:I8"/>
    <mergeCell ref="V46:V48"/>
    <mergeCell ref="L28:M28"/>
    <mergeCell ref="N26:O26"/>
    <mergeCell ref="N27:O27"/>
    <mergeCell ref="N28:O28"/>
    <mergeCell ref="L27:M27"/>
    <mergeCell ref="P28:Q28"/>
    <mergeCell ref="L20:M20"/>
    <mergeCell ref="L21:M21"/>
    <mergeCell ref="L23:M23"/>
    <mergeCell ref="L24:M24"/>
    <mergeCell ref="L25:M25"/>
    <mergeCell ref="U17:U28"/>
    <mergeCell ref="J35:M35"/>
    <mergeCell ref="L37:O37"/>
    <mergeCell ref="L38:O38"/>
    <mergeCell ref="L39:O39"/>
    <mergeCell ref="V17:V25"/>
    <mergeCell ref="B37:K37"/>
    <mergeCell ref="U31:U33"/>
    <mergeCell ref="F18:G18"/>
    <mergeCell ref="R28:S28"/>
    <mergeCell ref="H31:I31"/>
    <mergeCell ref="L31:M31"/>
    <mergeCell ref="B15:E15"/>
    <mergeCell ref="F19:G19"/>
    <mergeCell ref="F20:G20"/>
    <mergeCell ref="N25:O25"/>
    <mergeCell ref="V4:V6"/>
    <mergeCell ref="V7:V9"/>
    <mergeCell ref="V10:V15"/>
    <mergeCell ref="U8:U15"/>
    <mergeCell ref="R27:S27"/>
    <mergeCell ref="R22:S22"/>
    <mergeCell ref="R23:S23"/>
    <mergeCell ref="R24:S24"/>
    <mergeCell ref="N17:O17"/>
    <mergeCell ref="N18:O18"/>
    <mergeCell ref="L8:M8"/>
    <mergeCell ref="L9:M9"/>
    <mergeCell ref="L10:M10"/>
    <mergeCell ref="L11:M11"/>
    <mergeCell ref="F11:G11"/>
    <mergeCell ref="F12:G12"/>
    <mergeCell ref="F13:G13"/>
    <mergeCell ref="F14:G14"/>
    <mergeCell ref="H6:I6"/>
    <mergeCell ref="H7:I7"/>
    <mergeCell ref="P31:Q31"/>
    <mergeCell ref="J20:K20"/>
    <mergeCell ref="J21:K21"/>
    <mergeCell ref="H25:I25"/>
    <mergeCell ref="N23:O23"/>
    <mergeCell ref="N24:O24"/>
    <mergeCell ref="H19:I19"/>
    <mergeCell ref="L19:M19"/>
    <mergeCell ref="L22:M22"/>
    <mergeCell ref="N19:O19"/>
    <mergeCell ref="N20:O20"/>
    <mergeCell ref="J31:K31"/>
    <mergeCell ref="J26:K26"/>
    <mergeCell ref="J27:K27"/>
    <mergeCell ref="J28:K28"/>
    <mergeCell ref="J22:K22"/>
    <mergeCell ref="J23:K23"/>
    <mergeCell ref="J24:K24"/>
    <mergeCell ref="J25:K25"/>
    <mergeCell ref="P26:Q26"/>
    <mergeCell ref="N22:O22"/>
    <mergeCell ref="J19:K19"/>
    <mergeCell ref="H20:I20"/>
    <mergeCell ref="B11:E11"/>
    <mergeCell ref="B12:E12"/>
    <mergeCell ref="B13:E13"/>
    <mergeCell ref="P27:Q27"/>
    <mergeCell ref="F24:G24"/>
    <mergeCell ref="P33:Q33"/>
    <mergeCell ref="R31:S31"/>
    <mergeCell ref="R32:S32"/>
    <mergeCell ref="R33:S33"/>
    <mergeCell ref="L32:M32"/>
    <mergeCell ref="L33:M33"/>
    <mergeCell ref="N31:O31"/>
    <mergeCell ref="N32:O32"/>
    <mergeCell ref="N33:O33"/>
    <mergeCell ref="J32:K32"/>
    <mergeCell ref="F32:G32"/>
    <mergeCell ref="D31:E31"/>
    <mergeCell ref="D32:E32"/>
    <mergeCell ref="D33:E33"/>
    <mergeCell ref="J11:K11"/>
    <mergeCell ref="H17:I17"/>
    <mergeCell ref="H18:I18"/>
    <mergeCell ref="H21:I21"/>
    <mergeCell ref="F31:G31"/>
    <mergeCell ref="J33:K33"/>
    <mergeCell ref="H32:I32"/>
    <mergeCell ref="H30:I30"/>
    <mergeCell ref="J30:K30"/>
    <mergeCell ref="L30:M30"/>
    <mergeCell ref="N30:O30"/>
    <mergeCell ref="P30:Q30"/>
    <mergeCell ref="R30:S30"/>
    <mergeCell ref="A7:A15"/>
    <mergeCell ref="A17:A28"/>
    <mergeCell ref="H22:I22"/>
    <mergeCell ref="H23:I23"/>
    <mergeCell ref="H24:I24"/>
    <mergeCell ref="L14:M14"/>
    <mergeCell ref="L15:M15"/>
    <mergeCell ref="N21:O21"/>
    <mergeCell ref="L7:M7"/>
    <mergeCell ref="F7:G7"/>
    <mergeCell ref="H14:I14"/>
    <mergeCell ref="H15:I15"/>
    <mergeCell ref="F27:G27"/>
    <mergeCell ref="F22:G22"/>
    <mergeCell ref="F23:G23"/>
    <mergeCell ref="J18:K18"/>
    <mergeCell ref="L6:M6"/>
    <mergeCell ref="J12:K12"/>
    <mergeCell ref="J13:K13"/>
    <mergeCell ref="J14:K14"/>
    <mergeCell ref="J15:K15"/>
    <mergeCell ref="L12:M12"/>
    <mergeCell ref="L13:M13"/>
    <mergeCell ref="J17:K17"/>
    <mergeCell ref="L18:M18"/>
    <mergeCell ref="P15:Q15"/>
    <mergeCell ref="H13:I13"/>
    <mergeCell ref="R9:S9"/>
    <mergeCell ref="R12:S12"/>
    <mergeCell ref="R13:S13"/>
    <mergeCell ref="R14:S14"/>
    <mergeCell ref="H9:I9"/>
    <mergeCell ref="H10:I10"/>
    <mergeCell ref="H11:I11"/>
    <mergeCell ref="P6:Q6"/>
    <mergeCell ref="N7:O7"/>
    <mergeCell ref="P7:Q7"/>
    <mergeCell ref="L17:M17"/>
    <mergeCell ref="V37:V44"/>
    <mergeCell ref="L43:O43"/>
    <mergeCell ref="F15:G15"/>
    <mergeCell ref="H12:I12"/>
    <mergeCell ref="R15:S15"/>
    <mergeCell ref="P9:Q9"/>
    <mergeCell ref="P10:Q10"/>
    <mergeCell ref="P11:Q11"/>
    <mergeCell ref="N8:O8"/>
    <mergeCell ref="R10:S10"/>
    <mergeCell ref="R11:S11"/>
    <mergeCell ref="P8:Q8"/>
    <mergeCell ref="N11:O11"/>
    <mergeCell ref="N12:O12"/>
    <mergeCell ref="N13:O13"/>
    <mergeCell ref="N14:O14"/>
    <mergeCell ref="N15:O15"/>
    <mergeCell ref="P12:Q12"/>
    <mergeCell ref="P13:Q13"/>
    <mergeCell ref="P14:Q14"/>
  </mergeCells>
  <phoneticPr fontId="1"/>
  <conditionalFormatting sqref="A45:T45">
    <cfRule type="notContainsBlanks" dxfId="11" priority="1">
      <formula>LEN(TRIM(A45))&gt;0</formula>
    </cfRule>
  </conditionalFormatting>
  <conditionalFormatting sqref="F8:G15">
    <cfRule type="expression" dxfId="10" priority="23">
      <formula>$F$7="-"</formula>
    </cfRule>
  </conditionalFormatting>
  <conditionalFormatting sqref="F17:T28">
    <cfRule type="expression" dxfId="9" priority="2">
      <formula>F$7="-"</formula>
    </cfRule>
  </conditionalFormatting>
  <conditionalFormatting sqref="H8:T15">
    <cfRule type="expression" dxfId="8" priority="19">
      <formula>H$7="-"</formula>
    </cfRule>
  </conditionalFormatting>
  <dataValidations count="5">
    <dataValidation type="list" allowBlank="1" showInputMessage="1" showErrorMessage="1" sqref="F21:T21 F23:T23 F18:S19" xr:uid="{00000000-0002-0000-0100-000000000000}">
      <formula1>INDIRECT(F17)</formula1>
    </dataValidation>
    <dataValidation type="list" allowBlank="1" showInputMessage="1" showErrorMessage="1" sqref="F17:S17" xr:uid="{00000000-0002-0000-0100-000001000000}">
      <formula1>暖房方式</formula1>
    </dataValidation>
    <dataValidation type="list" allowBlank="1" showInputMessage="1" showErrorMessage="1" sqref="F20:T20" xr:uid="{00000000-0002-0000-0100-000002000000}">
      <formula1>冷房方式</formula1>
    </dataValidation>
    <dataValidation type="list" allowBlank="1" showInputMessage="1" showErrorMessage="1" sqref="F22:T22" xr:uid="{00000000-0002-0000-0100-000003000000}">
      <formula1>換気方式</formula1>
    </dataValidation>
    <dataValidation type="list" allowBlank="1" showInputMessage="1" showErrorMessage="1" sqref="F24:T24" xr:uid="{00000000-0002-0000-0100-000004000000}">
      <formula1>給湯熱源</formula1>
    </dataValidation>
  </dataValidations>
  <pageMargins left="0.23622047244094491" right="0.19685039370078741" top="0.62992125984251968" bottom="0.62992125984251968" header="0.31496062992125984" footer="0.31496062992125984"/>
  <pageSetup paperSize="9" scale="93" orientation="portrait" verticalDpi="1200" r:id="rId1"/>
  <headerFooter>
    <oddHeader>&amp;R&amp;"メイリオ,レギュラー"&amp;10&amp;K00B050HOUSE OF THE YEAR IN ENERGY 2023</oddHeader>
    <oddFooter>&amp;C&amp;"メイリオ,レギュラー"&amp;9資料①&amp;A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78"/>
  <sheetViews>
    <sheetView view="pageBreakPreview" zoomScaleNormal="100" zoomScaleSheetLayoutView="100" workbookViewId="0">
      <selection sqref="A1:R1"/>
    </sheetView>
  </sheetViews>
  <sheetFormatPr defaultRowHeight="16.5" x14ac:dyDescent="0.15"/>
  <cols>
    <col min="1" max="1" width="3.125" style="1" customWidth="1"/>
    <col min="2" max="2" width="3.75" style="1" customWidth="1"/>
    <col min="3" max="3" width="5.625" style="4" customWidth="1"/>
    <col min="4" max="4" width="7" style="4" customWidth="1"/>
    <col min="5" max="5" width="9.5" style="4" customWidth="1"/>
    <col min="6" max="19" width="4.75" style="2" customWidth="1"/>
    <col min="20" max="20" width="9" style="1" customWidth="1"/>
    <col min="21" max="21" width="4.375" style="19" customWidth="1"/>
    <col min="22" max="22" width="56.25" style="17" customWidth="1"/>
  </cols>
  <sheetData>
    <row r="1" spans="1:22" ht="27" customHeight="1" thickTop="1" thickBot="1" x14ac:dyDescent="0.2">
      <c r="A1" s="114" t="s">
        <v>263</v>
      </c>
      <c r="B1" s="114"/>
      <c r="C1" s="114"/>
      <c r="D1" s="114"/>
      <c r="E1" s="114"/>
      <c r="F1" s="114"/>
      <c r="G1" s="114"/>
      <c r="H1" s="114"/>
      <c r="I1" s="114"/>
      <c r="J1" s="114"/>
      <c r="K1" s="114"/>
      <c r="L1" s="114"/>
      <c r="M1" s="114"/>
      <c r="N1" s="114"/>
      <c r="O1" s="114"/>
      <c r="P1" s="114"/>
      <c r="Q1" s="114"/>
      <c r="R1" s="114"/>
      <c r="S1" s="197" t="s">
        <v>215</v>
      </c>
      <c r="T1" s="197"/>
      <c r="V1" s="24" t="s">
        <v>61</v>
      </c>
    </row>
    <row r="2" spans="1:22" ht="18.75" customHeight="1" thickTop="1" thickBot="1" x14ac:dyDescent="0.2">
      <c r="B2" s="2" t="s">
        <v>82</v>
      </c>
    </row>
    <row r="3" spans="1:22" ht="18.75" customHeight="1" thickTop="1" thickBot="1" x14ac:dyDescent="0.2">
      <c r="B3" s="175" t="s">
        <v>74</v>
      </c>
      <c r="C3" s="175"/>
      <c r="D3" s="175"/>
      <c r="E3" s="175"/>
      <c r="F3" s="193" t="str">
        <f>IF(基本情報!E4&lt;&gt;"",基本情報!E4,"")</f>
        <v/>
      </c>
      <c r="G3" s="193"/>
      <c r="H3" s="193"/>
      <c r="I3" s="193"/>
      <c r="J3" s="193"/>
      <c r="K3" s="193"/>
      <c r="L3" s="193"/>
      <c r="M3" s="193"/>
      <c r="N3" s="193"/>
      <c r="O3" s="193"/>
      <c r="P3" s="193"/>
      <c r="Q3" s="193"/>
      <c r="R3" s="193"/>
      <c r="S3" s="193"/>
      <c r="T3" s="193"/>
      <c r="U3" s="19" t="s">
        <v>8</v>
      </c>
      <c r="V3" s="18" t="s">
        <v>248</v>
      </c>
    </row>
    <row r="4" spans="1:22" ht="18.75" customHeight="1" thickTop="1" x14ac:dyDescent="0.15">
      <c r="B4" s="175" t="s">
        <v>46</v>
      </c>
      <c r="C4" s="175"/>
      <c r="D4" s="175"/>
      <c r="E4" s="175"/>
      <c r="F4" s="193" t="str">
        <f>IF(基本情報!E20&lt;&gt;"",基本情報!E20,"")</f>
        <v/>
      </c>
      <c r="G4" s="193"/>
      <c r="H4" s="193"/>
      <c r="I4" s="193"/>
      <c r="J4" s="193"/>
      <c r="K4" s="193"/>
      <c r="L4" s="193"/>
      <c r="M4" s="193"/>
      <c r="N4" s="193"/>
      <c r="O4" s="193"/>
      <c r="P4" s="193"/>
      <c r="Q4" s="193"/>
      <c r="R4" s="193"/>
      <c r="S4" s="193"/>
      <c r="T4" s="193"/>
      <c r="U4" s="19" t="s">
        <v>8</v>
      </c>
      <c r="V4" s="67" t="s">
        <v>250</v>
      </c>
    </row>
    <row r="5" spans="1:22" ht="6" customHeight="1" x14ac:dyDescent="0.15">
      <c r="V5" s="104"/>
    </row>
    <row r="6" spans="1:22" ht="18" customHeight="1" thickBot="1" x14ac:dyDescent="0.2">
      <c r="B6" s="194" t="s">
        <v>0</v>
      </c>
      <c r="C6" s="195"/>
      <c r="D6" s="195"/>
      <c r="E6" s="196"/>
      <c r="F6" s="153">
        <v>1</v>
      </c>
      <c r="G6" s="154"/>
      <c r="H6" s="153">
        <v>2</v>
      </c>
      <c r="I6" s="154"/>
      <c r="J6" s="153">
        <v>3</v>
      </c>
      <c r="K6" s="154"/>
      <c r="L6" s="153">
        <v>4</v>
      </c>
      <c r="M6" s="154"/>
      <c r="N6" s="153">
        <v>5</v>
      </c>
      <c r="O6" s="154"/>
      <c r="P6" s="153">
        <v>6</v>
      </c>
      <c r="Q6" s="154"/>
      <c r="R6" s="153">
        <v>7</v>
      </c>
      <c r="S6" s="154"/>
      <c r="T6" s="3">
        <v>8</v>
      </c>
      <c r="V6" s="68"/>
    </row>
    <row r="7" spans="1:22" ht="18" customHeight="1" thickTop="1" x14ac:dyDescent="0.15">
      <c r="A7" s="169" t="s">
        <v>5</v>
      </c>
      <c r="B7" s="175" t="s">
        <v>47</v>
      </c>
      <c r="C7" s="175"/>
      <c r="D7" s="175"/>
      <c r="E7" s="175"/>
      <c r="F7" s="155" t="str">
        <f>IF(基本情報!F22="応募する","◯","-")</f>
        <v>-</v>
      </c>
      <c r="G7" s="156"/>
      <c r="H7" s="155" t="str">
        <f>IF(基本情報!H22="応募する","◯","-")</f>
        <v>-</v>
      </c>
      <c r="I7" s="156"/>
      <c r="J7" s="155" t="str">
        <f>IF(基本情報!J22="応募する","◯","-")</f>
        <v>-</v>
      </c>
      <c r="K7" s="156"/>
      <c r="L7" s="155" t="str">
        <f>IF(基本情報!L22="応募する","◯","-")</f>
        <v>-</v>
      </c>
      <c r="M7" s="156"/>
      <c r="N7" s="155" t="str">
        <f>IF(基本情報!F23="応募する","◯","-")</f>
        <v>-</v>
      </c>
      <c r="O7" s="156"/>
      <c r="P7" s="155" t="str">
        <f>IF(基本情報!H23="応募する","◯","-")</f>
        <v>-</v>
      </c>
      <c r="Q7" s="156"/>
      <c r="R7" s="155" t="str">
        <f>IF(基本情報!J23="応募する","◯","-")</f>
        <v>-</v>
      </c>
      <c r="S7" s="156"/>
      <c r="T7" s="25" t="str">
        <f>IF(基本情報!L23="応募する","◯","-")</f>
        <v>-</v>
      </c>
      <c r="U7" s="22"/>
      <c r="V7" s="67" t="s">
        <v>81</v>
      </c>
    </row>
    <row r="8" spans="1:22" ht="18" customHeight="1" x14ac:dyDescent="0.15">
      <c r="A8" s="170"/>
      <c r="B8" s="175" t="s">
        <v>1</v>
      </c>
      <c r="C8" s="175"/>
      <c r="D8" s="175"/>
      <c r="E8" s="175"/>
      <c r="F8" s="163"/>
      <c r="G8" s="164"/>
      <c r="H8" s="163"/>
      <c r="I8" s="164"/>
      <c r="J8" s="163"/>
      <c r="K8" s="164"/>
      <c r="L8" s="163"/>
      <c r="M8" s="164"/>
      <c r="N8" s="163"/>
      <c r="O8" s="164"/>
      <c r="P8" s="163"/>
      <c r="Q8" s="164"/>
      <c r="R8" s="163"/>
      <c r="S8" s="164"/>
      <c r="T8" s="26"/>
      <c r="U8" s="181" t="s">
        <v>8</v>
      </c>
      <c r="V8" s="104"/>
    </row>
    <row r="9" spans="1:22" ht="18" customHeight="1" thickBot="1" x14ac:dyDescent="0.2">
      <c r="A9" s="170"/>
      <c r="B9" s="175" t="s">
        <v>9</v>
      </c>
      <c r="C9" s="175"/>
      <c r="D9" s="175"/>
      <c r="E9" s="175"/>
      <c r="F9" s="163"/>
      <c r="G9" s="164"/>
      <c r="H9" s="163"/>
      <c r="I9" s="164"/>
      <c r="J9" s="163"/>
      <c r="K9" s="164"/>
      <c r="L9" s="163"/>
      <c r="M9" s="164"/>
      <c r="N9" s="163"/>
      <c r="O9" s="164"/>
      <c r="P9" s="163"/>
      <c r="Q9" s="164"/>
      <c r="R9" s="163"/>
      <c r="S9" s="164"/>
      <c r="T9" s="26"/>
      <c r="U9" s="181"/>
      <c r="V9" s="68"/>
    </row>
    <row r="10" spans="1:22" ht="18" customHeight="1" thickTop="1" x14ac:dyDescent="0.15">
      <c r="A10" s="170"/>
      <c r="B10" s="175" t="s">
        <v>274</v>
      </c>
      <c r="C10" s="175"/>
      <c r="D10" s="175"/>
      <c r="E10" s="175"/>
      <c r="F10" s="163"/>
      <c r="G10" s="164"/>
      <c r="H10" s="163"/>
      <c r="I10" s="164"/>
      <c r="J10" s="163"/>
      <c r="K10" s="164"/>
      <c r="L10" s="163"/>
      <c r="M10" s="164"/>
      <c r="N10" s="163"/>
      <c r="O10" s="164"/>
      <c r="P10" s="163"/>
      <c r="Q10" s="164"/>
      <c r="R10" s="163"/>
      <c r="S10" s="164"/>
      <c r="T10" s="26"/>
      <c r="U10" s="181"/>
      <c r="V10" s="67" t="s">
        <v>276</v>
      </c>
    </row>
    <row r="11" spans="1:22" ht="18" customHeight="1" x14ac:dyDescent="0.15">
      <c r="A11" s="170"/>
      <c r="B11" s="175" t="s">
        <v>2</v>
      </c>
      <c r="C11" s="175"/>
      <c r="D11" s="175"/>
      <c r="E11" s="175"/>
      <c r="F11" s="163"/>
      <c r="G11" s="164"/>
      <c r="H11" s="163"/>
      <c r="I11" s="164"/>
      <c r="J11" s="163"/>
      <c r="K11" s="164"/>
      <c r="L11" s="163"/>
      <c r="M11" s="164"/>
      <c r="N11" s="163"/>
      <c r="O11" s="164"/>
      <c r="P11" s="163"/>
      <c r="Q11" s="164"/>
      <c r="R11" s="163"/>
      <c r="S11" s="164"/>
      <c r="T11" s="26"/>
      <c r="U11" s="181"/>
      <c r="V11" s="104"/>
    </row>
    <row r="12" spans="1:22" ht="18" customHeight="1" x14ac:dyDescent="0.15">
      <c r="A12" s="170"/>
      <c r="B12" s="176" t="s">
        <v>10</v>
      </c>
      <c r="C12" s="176"/>
      <c r="D12" s="176"/>
      <c r="E12" s="176"/>
      <c r="F12" s="161"/>
      <c r="G12" s="162"/>
      <c r="H12" s="161"/>
      <c r="I12" s="162"/>
      <c r="J12" s="161"/>
      <c r="K12" s="162"/>
      <c r="L12" s="161"/>
      <c r="M12" s="162"/>
      <c r="N12" s="161"/>
      <c r="O12" s="162"/>
      <c r="P12" s="161"/>
      <c r="Q12" s="162"/>
      <c r="R12" s="161"/>
      <c r="S12" s="162"/>
      <c r="T12" s="27"/>
      <c r="U12" s="181"/>
      <c r="V12" s="104"/>
    </row>
    <row r="13" spans="1:22" ht="18" customHeight="1" x14ac:dyDescent="0.15">
      <c r="A13" s="170"/>
      <c r="B13" s="175" t="s">
        <v>239</v>
      </c>
      <c r="C13" s="175"/>
      <c r="D13" s="175"/>
      <c r="E13" s="175"/>
      <c r="F13" s="163"/>
      <c r="G13" s="164"/>
      <c r="H13" s="163"/>
      <c r="I13" s="164"/>
      <c r="J13" s="163"/>
      <c r="K13" s="164"/>
      <c r="L13" s="163"/>
      <c r="M13" s="164"/>
      <c r="N13" s="163"/>
      <c r="O13" s="164"/>
      <c r="P13" s="163"/>
      <c r="Q13" s="164"/>
      <c r="R13" s="163"/>
      <c r="S13" s="164"/>
      <c r="T13" s="26"/>
      <c r="U13" s="181"/>
      <c r="V13" s="104"/>
    </row>
    <row r="14" spans="1:22" ht="18" customHeight="1" x14ac:dyDescent="0.15">
      <c r="A14" s="170"/>
      <c r="B14" s="176" t="s">
        <v>11</v>
      </c>
      <c r="C14" s="176"/>
      <c r="D14" s="176"/>
      <c r="E14" s="176"/>
      <c r="F14" s="159"/>
      <c r="G14" s="160"/>
      <c r="H14" s="159"/>
      <c r="I14" s="160"/>
      <c r="J14" s="159"/>
      <c r="K14" s="160"/>
      <c r="L14" s="159"/>
      <c r="M14" s="160"/>
      <c r="N14" s="159"/>
      <c r="O14" s="160"/>
      <c r="P14" s="159"/>
      <c r="Q14" s="160"/>
      <c r="R14" s="159"/>
      <c r="S14" s="160"/>
      <c r="T14" s="28"/>
      <c r="U14" s="181"/>
      <c r="V14" s="104"/>
    </row>
    <row r="15" spans="1:22" ht="18" customHeight="1" thickBot="1" x14ac:dyDescent="0.2">
      <c r="A15" s="171"/>
      <c r="B15" s="176" t="s">
        <v>12</v>
      </c>
      <c r="C15" s="176"/>
      <c r="D15" s="176"/>
      <c r="E15" s="176"/>
      <c r="F15" s="159"/>
      <c r="G15" s="160"/>
      <c r="H15" s="159"/>
      <c r="I15" s="160"/>
      <c r="J15" s="159"/>
      <c r="K15" s="160"/>
      <c r="L15" s="159"/>
      <c r="M15" s="160"/>
      <c r="N15" s="159"/>
      <c r="O15" s="160"/>
      <c r="P15" s="159"/>
      <c r="Q15" s="160"/>
      <c r="R15" s="159"/>
      <c r="S15" s="160"/>
      <c r="T15" s="28"/>
      <c r="U15" s="181"/>
      <c r="V15" s="68"/>
    </row>
    <row r="16" spans="1:22" ht="6" customHeight="1" thickTop="1" thickBot="1" x14ac:dyDescent="0.2"/>
    <row r="17" spans="1:22" ht="18.75" customHeight="1" thickTop="1" x14ac:dyDescent="0.15">
      <c r="A17" s="172" t="s">
        <v>6</v>
      </c>
      <c r="B17" s="198" t="s">
        <v>13</v>
      </c>
      <c r="C17" s="199"/>
      <c r="D17" s="199"/>
      <c r="E17" s="200"/>
      <c r="F17" s="157"/>
      <c r="G17" s="158"/>
      <c r="H17" s="157"/>
      <c r="I17" s="158"/>
      <c r="J17" s="157"/>
      <c r="K17" s="158"/>
      <c r="L17" s="157"/>
      <c r="M17" s="158"/>
      <c r="N17" s="157"/>
      <c r="O17" s="158"/>
      <c r="P17" s="157"/>
      <c r="Q17" s="158"/>
      <c r="R17" s="157"/>
      <c r="S17" s="158"/>
      <c r="T17" s="55"/>
      <c r="U17" s="183" t="s">
        <v>8</v>
      </c>
      <c r="V17" s="188" t="s">
        <v>103</v>
      </c>
    </row>
    <row r="18" spans="1:22" ht="18.75" customHeight="1" x14ac:dyDescent="0.15">
      <c r="A18" s="172"/>
      <c r="B18" s="198" t="s">
        <v>48</v>
      </c>
      <c r="C18" s="199"/>
      <c r="D18" s="199"/>
      <c r="E18" s="200"/>
      <c r="F18" s="157"/>
      <c r="G18" s="158"/>
      <c r="H18" s="157"/>
      <c r="I18" s="158"/>
      <c r="J18" s="157"/>
      <c r="K18" s="158"/>
      <c r="L18" s="157"/>
      <c r="M18" s="158"/>
      <c r="N18" s="157"/>
      <c r="O18" s="158"/>
      <c r="P18" s="157"/>
      <c r="Q18" s="158"/>
      <c r="R18" s="157"/>
      <c r="S18" s="158"/>
      <c r="T18" s="55"/>
      <c r="U18" s="183"/>
      <c r="V18" s="104"/>
    </row>
    <row r="19" spans="1:22" ht="18.75" customHeight="1" x14ac:dyDescent="0.15">
      <c r="A19" s="172"/>
      <c r="B19" s="198" t="s">
        <v>49</v>
      </c>
      <c r="C19" s="199"/>
      <c r="D19" s="199"/>
      <c r="E19" s="200"/>
      <c r="F19" s="157"/>
      <c r="G19" s="158"/>
      <c r="H19" s="157"/>
      <c r="I19" s="158"/>
      <c r="J19" s="157"/>
      <c r="K19" s="158"/>
      <c r="L19" s="157"/>
      <c r="M19" s="158"/>
      <c r="N19" s="157"/>
      <c r="O19" s="158"/>
      <c r="P19" s="157"/>
      <c r="Q19" s="158"/>
      <c r="R19" s="157"/>
      <c r="S19" s="158"/>
      <c r="T19" s="55"/>
      <c r="U19" s="183"/>
      <c r="V19" s="104"/>
    </row>
    <row r="20" spans="1:22" ht="18.75" customHeight="1" x14ac:dyDescent="0.15">
      <c r="A20" s="172"/>
      <c r="B20" s="198" t="s">
        <v>22</v>
      </c>
      <c r="C20" s="199"/>
      <c r="D20" s="199"/>
      <c r="E20" s="200"/>
      <c r="F20" s="157"/>
      <c r="G20" s="158"/>
      <c r="H20" s="157"/>
      <c r="I20" s="158"/>
      <c r="J20" s="157"/>
      <c r="K20" s="158"/>
      <c r="L20" s="157"/>
      <c r="M20" s="158"/>
      <c r="N20" s="157"/>
      <c r="O20" s="158"/>
      <c r="P20" s="157"/>
      <c r="Q20" s="158"/>
      <c r="R20" s="157"/>
      <c r="S20" s="158"/>
      <c r="T20" s="33"/>
      <c r="U20" s="183"/>
      <c r="V20" s="104"/>
    </row>
    <row r="21" spans="1:22" ht="18.75" customHeight="1" x14ac:dyDescent="0.15">
      <c r="A21" s="172"/>
      <c r="B21" s="198" t="s">
        <v>50</v>
      </c>
      <c r="C21" s="199"/>
      <c r="D21" s="199"/>
      <c r="E21" s="200"/>
      <c r="F21" s="157"/>
      <c r="G21" s="158"/>
      <c r="H21" s="157"/>
      <c r="I21" s="158"/>
      <c r="J21" s="157"/>
      <c r="K21" s="158"/>
      <c r="L21" s="157"/>
      <c r="M21" s="158"/>
      <c r="N21" s="157"/>
      <c r="O21" s="158"/>
      <c r="P21" s="157"/>
      <c r="Q21" s="158"/>
      <c r="R21" s="157"/>
      <c r="S21" s="158"/>
      <c r="T21" s="33"/>
      <c r="U21" s="183"/>
      <c r="V21" s="104"/>
    </row>
    <row r="22" spans="1:22" ht="18.75" customHeight="1" x14ac:dyDescent="0.15">
      <c r="A22" s="172"/>
      <c r="B22" s="198" t="s">
        <v>3</v>
      </c>
      <c r="C22" s="199"/>
      <c r="D22" s="199"/>
      <c r="E22" s="200"/>
      <c r="F22" s="157"/>
      <c r="G22" s="158"/>
      <c r="H22" s="157"/>
      <c r="I22" s="158"/>
      <c r="J22" s="157"/>
      <c r="K22" s="158"/>
      <c r="L22" s="157"/>
      <c r="M22" s="158"/>
      <c r="N22" s="157"/>
      <c r="O22" s="158"/>
      <c r="P22" s="157"/>
      <c r="Q22" s="158"/>
      <c r="R22" s="157"/>
      <c r="S22" s="158"/>
      <c r="T22" s="33"/>
      <c r="U22" s="183"/>
      <c r="V22" s="104"/>
    </row>
    <row r="23" spans="1:22" ht="18.75" customHeight="1" x14ac:dyDescent="0.15">
      <c r="A23" s="172"/>
      <c r="B23" s="198" t="s">
        <v>51</v>
      </c>
      <c r="C23" s="199"/>
      <c r="D23" s="199"/>
      <c r="E23" s="200"/>
      <c r="F23" s="157"/>
      <c r="G23" s="158"/>
      <c r="H23" s="157"/>
      <c r="I23" s="158"/>
      <c r="J23" s="157"/>
      <c r="K23" s="158"/>
      <c r="L23" s="157"/>
      <c r="M23" s="158"/>
      <c r="N23" s="157"/>
      <c r="O23" s="158"/>
      <c r="P23" s="157"/>
      <c r="Q23" s="158"/>
      <c r="R23" s="157"/>
      <c r="S23" s="158"/>
      <c r="T23" s="33"/>
      <c r="U23" s="183"/>
      <c r="V23" s="104"/>
    </row>
    <row r="24" spans="1:22" ht="18.75" customHeight="1" x14ac:dyDescent="0.15">
      <c r="A24" s="172"/>
      <c r="B24" s="198" t="s">
        <v>4</v>
      </c>
      <c r="C24" s="199"/>
      <c r="D24" s="199"/>
      <c r="E24" s="200"/>
      <c r="F24" s="157"/>
      <c r="G24" s="158"/>
      <c r="H24" s="157"/>
      <c r="I24" s="158"/>
      <c r="J24" s="157"/>
      <c r="K24" s="158"/>
      <c r="L24" s="157"/>
      <c r="M24" s="158"/>
      <c r="N24" s="157"/>
      <c r="O24" s="158"/>
      <c r="P24" s="157"/>
      <c r="Q24" s="158"/>
      <c r="R24" s="157"/>
      <c r="S24" s="158"/>
      <c r="T24" s="33"/>
      <c r="U24" s="183"/>
      <c r="V24" s="104"/>
    </row>
    <row r="25" spans="1:22" ht="18.75" customHeight="1" thickBot="1" x14ac:dyDescent="0.2">
      <c r="A25" s="172"/>
      <c r="B25" s="198" t="s">
        <v>45</v>
      </c>
      <c r="C25" s="199"/>
      <c r="D25" s="199"/>
      <c r="E25" s="200"/>
      <c r="F25" s="179"/>
      <c r="G25" s="180"/>
      <c r="H25" s="179"/>
      <c r="I25" s="180"/>
      <c r="J25" s="179"/>
      <c r="K25" s="180"/>
      <c r="L25" s="179"/>
      <c r="M25" s="180"/>
      <c r="N25" s="179"/>
      <c r="O25" s="180"/>
      <c r="P25" s="179"/>
      <c r="Q25" s="180"/>
      <c r="R25" s="179"/>
      <c r="S25" s="180"/>
      <c r="T25" s="29"/>
      <c r="U25" s="183"/>
      <c r="V25" s="68"/>
    </row>
    <row r="26" spans="1:22" ht="18.75" customHeight="1" thickTop="1" x14ac:dyDescent="0.15">
      <c r="A26" s="172"/>
      <c r="B26" s="198" t="s">
        <v>77</v>
      </c>
      <c r="C26" s="199"/>
      <c r="D26" s="199"/>
      <c r="E26" s="200"/>
      <c r="F26" s="173"/>
      <c r="G26" s="174"/>
      <c r="H26" s="173"/>
      <c r="I26" s="174"/>
      <c r="J26" s="173"/>
      <c r="K26" s="174"/>
      <c r="L26" s="173"/>
      <c r="M26" s="174"/>
      <c r="N26" s="173"/>
      <c r="O26" s="174"/>
      <c r="P26" s="173"/>
      <c r="Q26" s="174"/>
      <c r="R26" s="173"/>
      <c r="S26" s="174"/>
      <c r="T26" s="34"/>
      <c r="U26" s="183"/>
      <c r="V26" s="67" t="s">
        <v>266</v>
      </c>
    </row>
    <row r="27" spans="1:22" ht="18.75" customHeight="1" x14ac:dyDescent="0.15">
      <c r="A27" s="172"/>
      <c r="B27" s="198" t="s">
        <v>78</v>
      </c>
      <c r="C27" s="199"/>
      <c r="D27" s="199"/>
      <c r="E27" s="200"/>
      <c r="F27" s="173"/>
      <c r="G27" s="174"/>
      <c r="H27" s="173"/>
      <c r="I27" s="174"/>
      <c r="J27" s="173"/>
      <c r="K27" s="174"/>
      <c r="L27" s="173"/>
      <c r="M27" s="174"/>
      <c r="N27" s="173"/>
      <c r="O27" s="174"/>
      <c r="P27" s="173"/>
      <c r="Q27" s="174"/>
      <c r="R27" s="173"/>
      <c r="S27" s="174"/>
      <c r="T27" s="34"/>
      <c r="U27" s="183"/>
      <c r="V27" s="104"/>
    </row>
    <row r="28" spans="1:22" ht="18.75" customHeight="1" x14ac:dyDescent="0.15">
      <c r="A28" s="172"/>
      <c r="B28" s="198" t="s">
        <v>275</v>
      </c>
      <c r="C28" s="199"/>
      <c r="D28" s="199"/>
      <c r="E28" s="200"/>
      <c r="F28" s="179"/>
      <c r="G28" s="180"/>
      <c r="H28" s="179"/>
      <c r="I28" s="180"/>
      <c r="J28" s="179"/>
      <c r="K28" s="180"/>
      <c r="L28" s="179"/>
      <c r="M28" s="180"/>
      <c r="N28" s="179"/>
      <c r="O28" s="180"/>
      <c r="P28" s="179"/>
      <c r="Q28" s="180"/>
      <c r="R28" s="179"/>
      <c r="S28" s="180"/>
      <c r="T28" s="29"/>
      <c r="U28" s="183"/>
      <c r="V28" s="104"/>
    </row>
    <row r="29" spans="1:22" ht="6.75" customHeight="1" x14ac:dyDescent="0.15">
      <c r="F29" s="4"/>
      <c r="G29" s="4"/>
      <c r="H29" s="4"/>
      <c r="I29" s="4"/>
      <c r="J29" s="4"/>
      <c r="K29" s="4"/>
      <c r="L29" s="4"/>
      <c r="M29" s="4"/>
      <c r="N29" s="4"/>
      <c r="O29" s="4"/>
      <c r="P29" s="4"/>
      <c r="Q29" s="4"/>
      <c r="R29" s="4"/>
      <c r="S29" s="4"/>
      <c r="T29" s="5"/>
      <c r="V29" s="104"/>
    </row>
    <row r="30" spans="1:22" ht="18" customHeight="1" x14ac:dyDescent="0.15">
      <c r="A30" s="227" t="s">
        <v>7</v>
      </c>
      <c r="B30" s="201" t="s">
        <v>0</v>
      </c>
      <c r="C30" s="202"/>
      <c r="D30" s="202"/>
      <c r="E30" s="203"/>
      <c r="F30" s="167">
        <v>1</v>
      </c>
      <c r="G30" s="168"/>
      <c r="H30" s="167">
        <v>2</v>
      </c>
      <c r="I30" s="168"/>
      <c r="J30" s="167">
        <v>3</v>
      </c>
      <c r="K30" s="168"/>
      <c r="L30" s="167">
        <v>4</v>
      </c>
      <c r="M30" s="168"/>
      <c r="N30" s="167">
        <v>5</v>
      </c>
      <c r="O30" s="168"/>
      <c r="P30" s="167">
        <v>6</v>
      </c>
      <c r="Q30" s="168"/>
      <c r="R30" s="167">
        <v>7</v>
      </c>
      <c r="S30" s="168"/>
      <c r="T30" s="49">
        <v>8</v>
      </c>
      <c r="V30" s="104"/>
    </row>
    <row r="31" spans="1:22" ht="22.5" customHeight="1" x14ac:dyDescent="0.15">
      <c r="A31" s="227"/>
      <c r="B31" s="204" t="s">
        <v>104</v>
      </c>
      <c r="C31" s="205"/>
      <c r="D31" s="177" t="s">
        <v>79</v>
      </c>
      <c r="E31" s="178"/>
      <c r="F31" s="165"/>
      <c r="G31" s="166"/>
      <c r="H31" s="165"/>
      <c r="I31" s="166"/>
      <c r="J31" s="165"/>
      <c r="K31" s="166"/>
      <c r="L31" s="165"/>
      <c r="M31" s="166"/>
      <c r="N31" s="165"/>
      <c r="O31" s="166"/>
      <c r="P31" s="165"/>
      <c r="Q31" s="166"/>
      <c r="R31" s="165"/>
      <c r="S31" s="166"/>
      <c r="T31" s="30"/>
      <c r="U31" s="192" t="s">
        <v>8</v>
      </c>
      <c r="V31" s="104"/>
    </row>
    <row r="32" spans="1:22" ht="22.5" customHeight="1" x14ac:dyDescent="0.15">
      <c r="A32" s="227"/>
      <c r="B32" s="206"/>
      <c r="C32" s="207"/>
      <c r="D32" s="177" t="s">
        <v>87</v>
      </c>
      <c r="E32" s="178"/>
      <c r="F32" s="165"/>
      <c r="G32" s="166"/>
      <c r="H32" s="165"/>
      <c r="I32" s="166"/>
      <c r="J32" s="165"/>
      <c r="K32" s="166"/>
      <c r="L32" s="165"/>
      <c r="M32" s="166"/>
      <c r="N32" s="165"/>
      <c r="O32" s="166"/>
      <c r="P32" s="165"/>
      <c r="Q32" s="166"/>
      <c r="R32" s="165"/>
      <c r="S32" s="166"/>
      <c r="T32" s="30"/>
      <c r="U32" s="192"/>
      <c r="V32" s="104"/>
    </row>
    <row r="33" spans="1:22" ht="22.5" customHeight="1" x14ac:dyDescent="0.15">
      <c r="A33" s="227"/>
      <c r="B33" s="206"/>
      <c r="C33" s="207"/>
      <c r="D33" s="177" t="s">
        <v>88</v>
      </c>
      <c r="E33" s="178"/>
      <c r="F33" s="165"/>
      <c r="G33" s="166"/>
      <c r="H33" s="165"/>
      <c r="I33" s="166"/>
      <c r="J33" s="165"/>
      <c r="K33" s="166"/>
      <c r="L33" s="165"/>
      <c r="M33" s="166"/>
      <c r="N33" s="165"/>
      <c r="O33" s="166"/>
      <c r="P33" s="165"/>
      <c r="Q33" s="166"/>
      <c r="R33" s="165"/>
      <c r="S33" s="166"/>
      <c r="T33" s="30"/>
      <c r="U33" s="192"/>
      <c r="V33" s="104"/>
    </row>
    <row r="34" spans="1:22" ht="16.5" customHeight="1" x14ac:dyDescent="0.15">
      <c r="A34" s="227"/>
      <c r="B34" s="208"/>
      <c r="C34" s="209"/>
      <c r="D34" s="210" t="s">
        <v>211</v>
      </c>
      <c r="E34" s="177"/>
      <c r="F34" s="177"/>
      <c r="G34" s="177"/>
      <c r="H34" s="177"/>
      <c r="I34" s="177"/>
      <c r="J34" s="177"/>
      <c r="K34" s="177"/>
      <c r="L34" s="177"/>
      <c r="M34" s="177"/>
      <c r="N34" s="177"/>
      <c r="O34" s="177"/>
      <c r="P34" s="177"/>
      <c r="Q34" s="177"/>
      <c r="R34" s="177"/>
      <c r="S34" s="177"/>
      <c r="T34" s="178"/>
      <c r="U34" s="35"/>
      <c r="V34" s="104"/>
    </row>
    <row r="35" spans="1:22" ht="36" customHeight="1" thickBot="1" x14ac:dyDescent="0.2">
      <c r="A35" s="227"/>
      <c r="B35" s="69" t="s">
        <v>112</v>
      </c>
      <c r="C35" s="69"/>
      <c r="D35" s="69"/>
      <c r="E35" s="69"/>
      <c r="F35" s="235" t="s">
        <v>107</v>
      </c>
      <c r="G35" s="236"/>
      <c r="H35" s="236"/>
      <c r="I35" s="237"/>
      <c r="J35" s="184">
        <f>SUMIF(F7:T7,"◯",F31:T31)</f>
        <v>0</v>
      </c>
      <c r="K35" s="184"/>
      <c r="L35" s="184"/>
      <c r="M35" s="184"/>
      <c r="N35" s="235" t="s">
        <v>108</v>
      </c>
      <c r="O35" s="236"/>
      <c r="P35" s="236"/>
      <c r="Q35" s="237"/>
      <c r="R35" s="184">
        <f>SUM(F31:T31)</f>
        <v>0</v>
      </c>
      <c r="S35" s="184"/>
      <c r="T35" s="184"/>
      <c r="U35" s="35"/>
      <c r="V35" s="68"/>
    </row>
    <row r="36" spans="1:22" ht="7.5" customHeight="1" thickTop="1" thickBot="1" x14ac:dyDescent="0.2">
      <c r="A36" s="4"/>
      <c r="B36" s="4"/>
      <c r="V36" s="37"/>
    </row>
    <row r="37" spans="1:22" ht="54" customHeight="1" thickTop="1" x14ac:dyDescent="0.15">
      <c r="A37" s="225" t="s">
        <v>80</v>
      </c>
      <c r="B37" s="189" t="s">
        <v>207</v>
      </c>
      <c r="C37" s="190"/>
      <c r="D37" s="190"/>
      <c r="E37" s="190"/>
      <c r="F37" s="190"/>
      <c r="G37" s="190"/>
      <c r="H37" s="190"/>
      <c r="I37" s="190"/>
      <c r="J37" s="190"/>
      <c r="K37" s="191"/>
      <c r="L37" s="185" t="s">
        <v>268</v>
      </c>
      <c r="M37" s="185"/>
      <c r="N37" s="185"/>
      <c r="O37" s="185"/>
      <c r="V37" s="67" t="s">
        <v>270</v>
      </c>
    </row>
    <row r="38" spans="1:22" ht="20.25" customHeight="1" x14ac:dyDescent="0.15">
      <c r="A38" s="225"/>
      <c r="B38" s="233" t="s">
        <v>90</v>
      </c>
      <c r="C38" s="233"/>
      <c r="D38" s="233"/>
      <c r="E38" s="229" t="s">
        <v>91</v>
      </c>
      <c r="F38" s="229"/>
      <c r="G38" s="229"/>
      <c r="H38" s="229"/>
      <c r="I38" s="229"/>
      <c r="J38" s="229"/>
      <c r="K38" s="229"/>
      <c r="L38" s="186"/>
      <c r="M38" s="186"/>
      <c r="N38" s="186"/>
      <c r="O38" s="186"/>
      <c r="P38" s="223" t="s">
        <v>213</v>
      </c>
      <c r="Q38" s="223"/>
      <c r="R38" s="223"/>
      <c r="S38" s="223"/>
      <c r="T38" s="223"/>
      <c r="U38" s="226" t="s">
        <v>8</v>
      </c>
      <c r="V38" s="104"/>
    </row>
    <row r="39" spans="1:22" ht="20.25" customHeight="1" x14ac:dyDescent="0.15">
      <c r="A39" s="225"/>
      <c r="B39" s="233"/>
      <c r="C39" s="233"/>
      <c r="D39" s="233"/>
      <c r="E39" s="230" t="s">
        <v>99</v>
      </c>
      <c r="F39" s="230"/>
      <c r="G39" s="230"/>
      <c r="H39" s="230"/>
      <c r="I39" s="230"/>
      <c r="J39" s="230"/>
      <c r="K39" s="230"/>
      <c r="L39" s="187"/>
      <c r="M39" s="187"/>
      <c r="N39" s="187"/>
      <c r="O39" s="187"/>
      <c r="P39" s="223"/>
      <c r="Q39" s="223"/>
      <c r="R39" s="223"/>
      <c r="S39" s="223"/>
      <c r="T39" s="223"/>
      <c r="U39" s="226"/>
      <c r="V39" s="104"/>
    </row>
    <row r="40" spans="1:22" ht="20.25" customHeight="1" x14ac:dyDescent="0.15">
      <c r="A40" s="225"/>
      <c r="B40" s="233" t="s">
        <v>100</v>
      </c>
      <c r="C40" s="233"/>
      <c r="D40" s="233"/>
      <c r="E40" s="231" t="s">
        <v>97</v>
      </c>
      <c r="F40" s="231"/>
      <c r="G40" s="231"/>
      <c r="H40" s="231"/>
      <c r="I40" s="231"/>
      <c r="J40" s="231"/>
      <c r="K40" s="231"/>
      <c r="L40" s="228"/>
      <c r="M40" s="228"/>
      <c r="N40" s="228"/>
      <c r="O40" s="228"/>
      <c r="P40" s="223"/>
      <c r="Q40" s="223"/>
      <c r="R40" s="223"/>
      <c r="S40" s="223"/>
      <c r="T40" s="223"/>
      <c r="U40" s="226"/>
      <c r="V40" s="104"/>
    </row>
    <row r="41" spans="1:22" ht="20.25" customHeight="1" x14ac:dyDescent="0.15">
      <c r="A41" s="225"/>
      <c r="B41" s="233"/>
      <c r="C41" s="233"/>
      <c r="D41" s="233"/>
      <c r="E41" s="232" t="s">
        <v>98</v>
      </c>
      <c r="F41" s="232"/>
      <c r="G41" s="232"/>
      <c r="H41" s="232"/>
      <c r="I41" s="232"/>
      <c r="J41" s="232"/>
      <c r="K41" s="232"/>
      <c r="L41" s="102"/>
      <c r="M41" s="102"/>
      <c r="N41" s="102"/>
      <c r="O41" s="102"/>
      <c r="P41" s="223"/>
      <c r="Q41" s="223"/>
      <c r="R41" s="223"/>
      <c r="S41" s="223"/>
      <c r="T41" s="223"/>
      <c r="U41" s="226"/>
      <c r="V41" s="104"/>
    </row>
    <row r="42" spans="1:22" ht="20.25" customHeight="1" x14ac:dyDescent="0.15">
      <c r="A42" s="225"/>
      <c r="B42" s="233"/>
      <c r="C42" s="233"/>
      <c r="D42" s="233"/>
      <c r="E42" s="217" t="s">
        <v>236</v>
      </c>
      <c r="F42" s="218"/>
      <c r="G42" s="218"/>
      <c r="H42" s="218"/>
      <c r="I42" s="214" t="s">
        <v>257</v>
      </c>
      <c r="J42" s="215"/>
      <c r="K42" s="216"/>
      <c r="L42" s="102"/>
      <c r="M42" s="102"/>
      <c r="N42" s="102"/>
      <c r="O42" s="102"/>
      <c r="P42" s="223"/>
      <c r="Q42" s="223"/>
      <c r="R42" s="223"/>
      <c r="S42" s="223"/>
      <c r="T42" s="223"/>
      <c r="U42" s="226"/>
      <c r="V42" s="104"/>
    </row>
    <row r="43" spans="1:22" ht="20.25" customHeight="1" x14ac:dyDescent="0.15">
      <c r="A43" s="225"/>
      <c r="B43" s="233"/>
      <c r="C43" s="233"/>
      <c r="D43" s="233"/>
      <c r="E43" s="219"/>
      <c r="F43" s="220"/>
      <c r="G43" s="220"/>
      <c r="H43" s="220"/>
      <c r="I43" s="214" t="s">
        <v>235</v>
      </c>
      <c r="J43" s="215"/>
      <c r="K43" s="216"/>
      <c r="L43" s="102"/>
      <c r="M43" s="102"/>
      <c r="N43" s="102"/>
      <c r="O43" s="102"/>
      <c r="P43" s="223"/>
      <c r="Q43" s="223"/>
      <c r="R43" s="223"/>
      <c r="S43" s="223"/>
      <c r="T43" s="223"/>
      <c r="U43" s="226"/>
      <c r="V43" s="104"/>
    </row>
    <row r="44" spans="1:22" ht="20.25" customHeight="1" thickBot="1" x14ac:dyDescent="0.2">
      <c r="A44" s="225"/>
      <c r="B44" s="233"/>
      <c r="C44" s="233"/>
      <c r="D44" s="233"/>
      <c r="E44" s="221"/>
      <c r="F44" s="222"/>
      <c r="G44" s="222"/>
      <c r="H44" s="222"/>
      <c r="I44" s="211" t="s">
        <v>237</v>
      </c>
      <c r="J44" s="212"/>
      <c r="K44" s="213"/>
      <c r="L44" s="234"/>
      <c r="M44" s="234"/>
      <c r="N44" s="234"/>
      <c r="O44" s="234"/>
      <c r="P44" s="223"/>
      <c r="Q44" s="223"/>
      <c r="R44" s="223"/>
      <c r="S44" s="223"/>
      <c r="T44" s="223"/>
      <c r="U44" s="226"/>
      <c r="V44" s="104"/>
    </row>
    <row r="45" spans="1:22" ht="17.25" customHeight="1" thickTop="1" thickBot="1" x14ac:dyDescent="0.2">
      <c r="A45" s="224" t="str">
        <f>IFERROR(VLOOKUP("Error",$D$47:$E$78,2,FALSE),"")</f>
        <v/>
      </c>
      <c r="B45" s="224"/>
      <c r="C45" s="224"/>
      <c r="D45" s="224"/>
      <c r="E45" s="224"/>
      <c r="F45" s="224"/>
      <c r="G45" s="224"/>
      <c r="H45" s="224"/>
      <c r="I45" s="224"/>
      <c r="J45" s="224"/>
      <c r="K45" s="224"/>
      <c r="L45" s="224"/>
      <c r="M45" s="224"/>
      <c r="N45" s="224"/>
      <c r="O45" s="224"/>
      <c r="P45" s="224"/>
      <c r="Q45" s="224"/>
      <c r="R45" s="224"/>
      <c r="S45" s="224"/>
      <c r="T45" s="224"/>
      <c r="V45" s="38" t="s">
        <v>205</v>
      </c>
    </row>
    <row r="46" spans="1:22" ht="17.25" thickTop="1" x14ac:dyDescent="0.15">
      <c r="V46" s="182"/>
    </row>
    <row r="47" spans="1:22" hidden="1" x14ac:dyDescent="0.15">
      <c r="C47" s="54" t="s">
        <v>126</v>
      </c>
      <c r="D47" t="str">
        <f>IF(AND(COUNTIF(F7:T7,"◯")&gt;0,R35&lt;3),"Error","")</f>
        <v/>
      </c>
      <c r="E47" t="s">
        <v>284</v>
      </c>
      <c r="V47" s="182"/>
    </row>
    <row r="48" spans="1:22" hidden="1" x14ac:dyDescent="0.15">
      <c r="C48" s="54" t="s">
        <v>127</v>
      </c>
      <c r="D48" t="str">
        <f>IF(OR(F32&gt;F$31,H32&gt;H$31,J32&gt;J$31,L32&gt;L$31,N32&gt;N$31,P32&gt;P$31,R32&gt;R$31,T32&gt;T$31),"Error","")</f>
        <v/>
      </c>
      <c r="E48" t="s">
        <v>119</v>
      </c>
      <c r="V48" s="182"/>
    </row>
    <row r="49" spans="3:5" hidden="1" x14ac:dyDescent="0.15">
      <c r="C49" s="54" t="s">
        <v>128</v>
      </c>
      <c r="D49" t="str">
        <f>IF(OR(F33&gt;F$31,H33&gt;H$31,J33&gt;J$31,L33&gt;L$31,N33&gt;N$31,P33&gt;P$31,R33&gt;R$31,T33&gt;T$31),"Error","")</f>
        <v/>
      </c>
      <c r="E49" t="s">
        <v>120</v>
      </c>
    </row>
    <row r="50" spans="3:5" hidden="1" x14ac:dyDescent="0.15">
      <c r="C50" s="54" t="s">
        <v>129</v>
      </c>
      <c r="D50" t="str">
        <f>IF(L38&gt;$R$35,"Error","")</f>
        <v/>
      </c>
      <c r="E50" t="s">
        <v>285</v>
      </c>
    </row>
    <row r="51" spans="3:5" hidden="1" x14ac:dyDescent="0.15">
      <c r="C51" s="54" t="s">
        <v>130</v>
      </c>
      <c r="D51" t="str">
        <f>IF(L40&gt;$R$35,"Error","")</f>
        <v/>
      </c>
      <c r="E51" t="s">
        <v>286</v>
      </c>
    </row>
    <row r="52" spans="3:5" hidden="1" x14ac:dyDescent="0.15">
      <c r="C52" s="54" t="s">
        <v>131</v>
      </c>
      <c r="D52" t="str">
        <f>IF(L41&gt;$R$35,"Error","")</f>
        <v/>
      </c>
      <c r="E52" t="s">
        <v>287</v>
      </c>
    </row>
    <row r="53" spans="3:5" hidden="1" x14ac:dyDescent="0.15">
      <c r="C53" s="54" t="s">
        <v>132</v>
      </c>
      <c r="D53" t="str">
        <f>IF(L42+L43&gt;$R$35,"Error","")</f>
        <v/>
      </c>
      <c r="E53" t="s">
        <v>288</v>
      </c>
    </row>
    <row r="54" spans="3:5" hidden="1" x14ac:dyDescent="0.15">
      <c r="C54" s="54" t="s">
        <v>133</v>
      </c>
      <c r="D54" t="str">
        <f>IF(L44&gt;L42+L43,"Error","")</f>
        <v/>
      </c>
      <c r="E54" t="s">
        <v>238</v>
      </c>
    </row>
    <row r="55" spans="3:5" hidden="1" x14ac:dyDescent="0.15">
      <c r="C55" s="54" t="s">
        <v>180</v>
      </c>
      <c r="D55" s="4" t="str">
        <f>IF(AND(F$7="◯",OR(COUNTBLANK(F$8:F$9)&gt;0,COUNTBLANK(F$11:F$15)&gt;0)),"Error","")</f>
        <v/>
      </c>
      <c r="E55" t="s">
        <v>163</v>
      </c>
    </row>
    <row r="56" spans="3:5" hidden="1" x14ac:dyDescent="0.15">
      <c r="C56" s="54" t="s">
        <v>181</v>
      </c>
      <c r="D56" s="4" t="str">
        <f>IF(AND(H$7="◯",OR(COUNTBLANK(H$8:H$9)&gt;0,COUNTBLANK(H$11:H$15)&gt;0)),"Error","")</f>
        <v/>
      </c>
      <c r="E56" t="s">
        <v>164</v>
      </c>
    </row>
    <row r="57" spans="3:5" hidden="1" x14ac:dyDescent="0.15">
      <c r="C57" s="54" t="s">
        <v>182</v>
      </c>
      <c r="D57" s="4" t="str">
        <f>IF(AND(J$7="◯",OR(COUNTBLANK(J$8:J$9)&gt;0,COUNTBLANK(J$11:J$15)&gt;0)),"Error","")</f>
        <v/>
      </c>
      <c r="E57" t="s">
        <v>165</v>
      </c>
    </row>
    <row r="58" spans="3:5" hidden="1" x14ac:dyDescent="0.15">
      <c r="C58" s="54" t="s">
        <v>183</v>
      </c>
      <c r="D58" s="4" t="str">
        <f>IF(AND(L$7="◯",OR(COUNTBLANK(L$8:L$9)&gt;0,COUNTBLANK(L$11:L$15)&gt;0)),"Error","")</f>
        <v/>
      </c>
      <c r="E58" t="s">
        <v>166</v>
      </c>
    </row>
    <row r="59" spans="3:5" hidden="1" x14ac:dyDescent="0.15">
      <c r="C59" s="54" t="s">
        <v>184</v>
      </c>
      <c r="D59" s="4" t="str">
        <f>IF(AND(N$7="◯",OR(COUNTBLANK(N$8:N$9)&gt;0,COUNTBLANK(N$11:N$15)&gt;0)),"Error","")</f>
        <v/>
      </c>
      <c r="E59" t="s">
        <v>167</v>
      </c>
    </row>
    <row r="60" spans="3:5" hidden="1" x14ac:dyDescent="0.15">
      <c r="C60" s="54" t="s">
        <v>185</v>
      </c>
      <c r="D60" s="4" t="str">
        <f>IF(AND(P$7="◯",OR(COUNTBLANK(P$8:P$9)&gt;0,COUNTBLANK(P$11:P$15)&gt;0)),"Error","")</f>
        <v/>
      </c>
      <c r="E60" t="s">
        <v>168</v>
      </c>
    </row>
    <row r="61" spans="3:5" hidden="1" x14ac:dyDescent="0.15">
      <c r="C61" s="54" t="s">
        <v>186</v>
      </c>
      <c r="D61" s="4" t="str">
        <f>IF(AND(R$7="◯",OR(COUNTBLANK(R$8:R$9)&gt;0,COUNTBLANK(R$11:R$15)&gt;0)),"Error","")</f>
        <v/>
      </c>
      <c r="E61" t="s">
        <v>169</v>
      </c>
    </row>
    <row r="62" spans="3:5" hidden="1" x14ac:dyDescent="0.15">
      <c r="C62" s="54" t="s">
        <v>187</v>
      </c>
      <c r="D62" s="4" t="str">
        <f>IF(AND(T$7="◯",OR(COUNTBLANK(T$8:T$9)&gt;0,COUNTBLANK(T$11:T$15)&gt;0)),"Error","")</f>
        <v/>
      </c>
      <c r="E62" t="s">
        <v>170</v>
      </c>
    </row>
    <row r="63" spans="3:5" hidden="1" x14ac:dyDescent="0.15">
      <c r="C63" s="54" t="s">
        <v>188</v>
      </c>
      <c r="D63" s="4" t="str">
        <f>IF(AND(F$7="◯",OR(F$17="",F$20="",F$22="",F$24="",COUNTBLANK(F$26:F$28)&gt;0)),"Error","")</f>
        <v/>
      </c>
      <c r="E63" t="s">
        <v>171</v>
      </c>
    </row>
    <row r="64" spans="3:5" hidden="1" x14ac:dyDescent="0.15">
      <c r="C64" s="54" t="s">
        <v>189</v>
      </c>
      <c r="D64" s="4" t="str">
        <f>IF(AND(H$7="◯",OR(H$17="",H$20="",H$22="",H$24="",COUNTBLANK(H$26:H$28)&gt;0)),"Error","")</f>
        <v/>
      </c>
      <c r="E64" t="s">
        <v>172</v>
      </c>
    </row>
    <row r="65" spans="3:5" hidden="1" x14ac:dyDescent="0.15">
      <c r="C65" s="54" t="s">
        <v>190</v>
      </c>
      <c r="D65" s="4" t="str">
        <f>IF(AND(J$7="◯",OR(J$17="",J$20="",J$22="",J$24="",COUNTBLANK(J$26:J$28)&gt;0)),"Error","")</f>
        <v/>
      </c>
      <c r="E65" t="s">
        <v>173</v>
      </c>
    </row>
    <row r="66" spans="3:5" hidden="1" x14ac:dyDescent="0.15">
      <c r="C66" s="54" t="s">
        <v>191</v>
      </c>
      <c r="D66" s="4" t="str">
        <f>IF(AND(L$7="◯",OR(L$17="",L$20="",L$22="",L$24="",COUNTBLANK(L$26:L$28)&gt;0)),"Error","")</f>
        <v/>
      </c>
      <c r="E66" t="s">
        <v>174</v>
      </c>
    </row>
    <row r="67" spans="3:5" hidden="1" x14ac:dyDescent="0.15">
      <c r="C67" s="54" t="s">
        <v>192</v>
      </c>
      <c r="D67" s="4" t="str">
        <f>IF(AND(N$7="◯",OR(N$17="",N$20="",N$22="",N$24="",COUNTBLANK(N$26:N$28)&gt;0)),"Error","")</f>
        <v/>
      </c>
      <c r="E67" t="s">
        <v>175</v>
      </c>
    </row>
    <row r="68" spans="3:5" hidden="1" x14ac:dyDescent="0.15">
      <c r="C68" s="54" t="s">
        <v>193</v>
      </c>
      <c r="D68" s="4" t="str">
        <f>IF(AND(P$7="◯",OR(P$17="",P$20="",P$22="",P$24="",COUNTBLANK(P$26:P$28)&gt;0)),"Error","")</f>
        <v/>
      </c>
      <c r="E68" t="s">
        <v>176</v>
      </c>
    </row>
    <row r="69" spans="3:5" hidden="1" x14ac:dyDescent="0.15">
      <c r="C69" s="54" t="s">
        <v>194</v>
      </c>
      <c r="D69" s="4" t="str">
        <f>IF(AND(R$7="◯",OR(R$17="",R$20="",R$22="",R$24="",COUNTBLANK(R$26:R$28)&gt;0)),"Error","")</f>
        <v/>
      </c>
      <c r="E69" t="s">
        <v>177</v>
      </c>
    </row>
    <row r="70" spans="3:5" hidden="1" x14ac:dyDescent="0.15">
      <c r="C70" s="54" t="s">
        <v>195</v>
      </c>
      <c r="D70" s="4" t="str">
        <f>IF(AND(T$7="◯",OR(T$20="",T$22="",T$24="",COUNTBLANK(T$26:T$28)&gt;0)),"Error","")</f>
        <v/>
      </c>
      <c r="E70" t="s">
        <v>178</v>
      </c>
    </row>
    <row r="71" spans="3:5" hidden="1" x14ac:dyDescent="0.15">
      <c r="C71" s="54" t="s">
        <v>196</v>
      </c>
      <c r="D71" s="4" t="str">
        <f>IF(AND(F$7="◯",OR(F$31="",F$31=0)),"Error","")</f>
        <v/>
      </c>
      <c r="E71" t="s">
        <v>179</v>
      </c>
    </row>
    <row r="72" spans="3:5" hidden="1" x14ac:dyDescent="0.15">
      <c r="C72" s="54" t="s">
        <v>197</v>
      </c>
      <c r="D72" s="4" t="str">
        <f>IF(AND(H$7="◯",OR(H$31="",H$31=0)),"Error","")</f>
        <v/>
      </c>
      <c r="E72" t="s">
        <v>277</v>
      </c>
    </row>
    <row r="73" spans="3:5" hidden="1" x14ac:dyDescent="0.15">
      <c r="C73" s="54" t="s">
        <v>198</v>
      </c>
      <c r="D73" s="4" t="str">
        <f>IF(AND(J$7="◯",OR(J$31="",J$31=0)),"Error","")</f>
        <v/>
      </c>
      <c r="E73" t="s">
        <v>278</v>
      </c>
    </row>
    <row r="74" spans="3:5" hidden="1" x14ac:dyDescent="0.15">
      <c r="C74" s="54" t="s">
        <v>199</v>
      </c>
      <c r="D74" s="4" t="str">
        <f>IF(AND(L$7="◯",OR(L$31="",L$31=0)),"Error","")</f>
        <v/>
      </c>
      <c r="E74" t="s">
        <v>279</v>
      </c>
    </row>
    <row r="75" spans="3:5" hidden="1" x14ac:dyDescent="0.15">
      <c r="C75" s="54" t="s">
        <v>200</v>
      </c>
      <c r="D75" s="4" t="str">
        <f>IF(AND(N$7="◯",OR(N$31="",N$31=0)),"Error","")</f>
        <v/>
      </c>
      <c r="E75" t="s">
        <v>280</v>
      </c>
    </row>
    <row r="76" spans="3:5" hidden="1" x14ac:dyDescent="0.15">
      <c r="C76" s="54" t="s">
        <v>201</v>
      </c>
      <c r="D76" s="4" t="str">
        <f>IF(AND(P$7="◯",OR(P$31="",P$31=0)),"Error","")</f>
        <v/>
      </c>
      <c r="E76" t="s">
        <v>281</v>
      </c>
    </row>
    <row r="77" spans="3:5" hidden="1" x14ac:dyDescent="0.15">
      <c r="C77" s="54" t="s">
        <v>202</v>
      </c>
      <c r="D77" s="4" t="str">
        <f>IF(AND(R$7="◯",OR(R$31="",R$31=0)),"Error","")</f>
        <v/>
      </c>
      <c r="E77" t="s">
        <v>282</v>
      </c>
    </row>
    <row r="78" spans="3:5" hidden="1" x14ac:dyDescent="0.15">
      <c r="C78" s="54" t="s">
        <v>203</v>
      </c>
      <c r="D78" s="4" t="str">
        <f>IF(AND(T$7="◯",OR(T$31="",T$31=0)),"Error","")</f>
        <v/>
      </c>
      <c r="E78" t="s">
        <v>283</v>
      </c>
    </row>
  </sheetData>
  <sheetProtection algorithmName="SHA-512" hashValue="NsO96ArEznrjq1htgV0hS74Najw7wV5yci5Ayh57Joy9PcQwIhqwLh80WIApG9SwZ71rMSctC6yfnwdhY1NmaA==" saltValue="9f2BsqvceJm9187DM9a5Pg==" spinCount="100000" sheet="1" objects="1" scenarios="1"/>
  <mergeCells count="257">
    <mergeCell ref="B31:C34"/>
    <mergeCell ref="V26:V35"/>
    <mergeCell ref="A1:R1"/>
    <mergeCell ref="S1:T1"/>
    <mergeCell ref="B3:E3"/>
    <mergeCell ref="F3:T3"/>
    <mergeCell ref="B4:E4"/>
    <mergeCell ref="F4:T4"/>
    <mergeCell ref="V4:V6"/>
    <mergeCell ref="B6:E6"/>
    <mergeCell ref="F6:G6"/>
    <mergeCell ref="H6:I6"/>
    <mergeCell ref="J6:K6"/>
    <mergeCell ref="L6:M6"/>
    <mergeCell ref="N6:O6"/>
    <mergeCell ref="P6:Q6"/>
    <mergeCell ref="R6:S6"/>
    <mergeCell ref="N7:O7"/>
    <mergeCell ref="P7:Q7"/>
    <mergeCell ref="R7:S7"/>
    <mergeCell ref="V7:V9"/>
    <mergeCell ref="B8:E8"/>
    <mergeCell ref="F8:G8"/>
    <mergeCell ref="H8:I8"/>
    <mergeCell ref="J8:K8"/>
    <mergeCell ref="L8:M8"/>
    <mergeCell ref="N8:O8"/>
    <mergeCell ref="B7:E7"/>
    <mergeCell ref="F7:G7"/>
    <mergeCell ref="H7:I7"/>
    <mergeCell ref="J7:K7"/>
    <mergeCell ref="L7:M7"/>
    <mergeCell ref="P8:Q8"/>
    <mergeCell ref="R8:S8"/>
    <mergeCell ref="U8:U15"/>
    <mergeCell ref="B9:E9"/>
    <mergeCell ref="F9:G9"/>
    <mergeCell ref="H9:I9"/>
    <mergeCell ref="J9:K9"/>
    <mergeCell ref="L9:M9"/>
    <mergeCell ref="N9:O9"/>
    <mergeCell ref="P9:Q9"/>
    <mergeCell ref="F12:G12"/>
    <mergeCell ref="H12:I12"/>
    <mergeCell ref="J12:K12"/>
    <mergeCell ref="L12:M12"/>
    <mergeCell ref="R9:S9"/>
    <mergeCell ref="B10:E10"/>
    <mergeCell ref="F10:G10"/>
    <mergeCell ref="H10:I10"/>
    <mergeCell ref="J10:K10"/>
    <mergeCell ref="L10:M10"/>
    <mergeCell ref="N10:O10"/>
    <mergeCell ref="P10:Q10"/>
    <mergeCell ref="R10:S10"/>
    <mergeCell ref="J14:K14"/>
    <mergeCell ref="L14:M14"/>
    <mergeCell ref="N14:O14"/>
    <mergeCell ref="V10:V15"/>
    <mergeCell ref="B11:E11"/>
    <mergeCell ref="F11:G11"/>
    <mergeCell ref="H11:I11"/>
    <mergeCell ref="J11:K11"/>
    <mergeCell ref="L11:M11"/>
    <mergeCell ref="N11:O11"/>
    <mergeCell ref="P11:Q11"/>
    <mergeCell ref="R11:S11"/>
    <mergeCell ref="B12:E12"/>
    <mergeCell ref="N12:O12"/>
    <mergeCell ref="P12:Q12"/>
    <mergeCell ref="R12:S12"/>
    <mergeCell ref="B13:E13"/>
    <mergeCell ref="F13:G13"/>
    <mergeCell ref="H13:I13"/>
    <mergeCell ref="J13:K13"/>
    <mergeCell ref="L13:M13"/>
    <mergeCell ref="N13:O13"/>
    <mergeCell ref="P13:Q13"/>
    <mergeCell ref="R13:S13"/>
    <mergeCell ref="B14:E14"/>
    <mergeCell ref="F14:G14"/>
    <mergeCell ref="H14:I14"/>
    <mergeCell ref="P14:Q14"/>
    <mergeCell ref="R14:S14"/>
    <mergeCell ref="P15:Q15"/>
    <mergeCell ref="R15:S15"/>
    <mergeCell ref="A17:A28"/>
    <mergeCell ref="B17:E17"/>
    <mergeCell ref="F17:G17"/>
    <mergeCell ref="H17:I17"/>
    <mergeCell ref="J17:K17"/>
    <mergeCell ref="L17:M17"/>
    <mergeCell ref="N17:O17"/>
    <mergeCell ref="P17:Q17"/>
    <mergeCell ref="B15:E15"/>
    <mergeCell ref="F15:G15"/>
    <mergeCell ref="H15:I15"/>
    <mergeCell ref="J15:K15"/>
    <mergeCell ref="L15:M15"/>
    <mergeCell ref="N15:O15"/>
    <mergeCell ref="A7:A15"/>
    <mergeCell ref="R17:S17"/>
    <mergeCell ref="L21:M21"/>
    <mergeCell ref="N21:O21"/>
    <mergeCell ref="R21:S21"/>
    <mergeCell ref="U17:U28"/>
    <mergeCell ref="V17:V25"/>
    <mergeCell ref="B18:E18"/>
    <mergeCell ref="F18:G18"/>
    <mergeCell ref="H18:I18"/>
    <mergeCell ref="J18:K18"/>
    <mergeCell ref="L18:M18"/>
    <mergeCell ref="N18:O18"/>
    <mergeCell ref="P18:Q18"/>
    <mergeCell ref="R18:S18"/>
    <mergeCell ref="B19:E19"/>
    <mergeCell ref="F19:G19"/>
    <mergeCell ref="H19:I19"/>
    <mergeCell ref="J19:K19"/>
    <mergeCell ref="L19:M19"/>
    <mergeCell ref="N19:O19"/>
    <mergeCell ref="P19:Q19"/>
    <mergeCell ref="R19:S19"/>
    <mergeCell ref="P20:Q20"/>
    <mergeCell ref="R20:S20"/>
    <mergeCell ref="B21:E21"/>
    <mergeCell ref="F21:G21"/>
    <mergeCell ref="H21:I21"/>
    <mergeCell ref="J21:K21"/>
    <mergeCell ref="B20:E20"/>
    <mergeCell ref="F20:G20"/>
    <mergeCell ref="H20:I20"/>
    <mergeCell ref="J20:K20"/>
    <mergeCell ref="L20:M20"/>
    <mergeCell ref="N20:O20"/>
    <mergeCell ref="P22:Q22"/>
    <mergeCell ref="P21:Q21"/>
    <mergeCell ref="R22:S22"/>
    <mergeCell ref="B23:E23"/>
    <mergeCell ref="F23:G23"/>
    <mergeCell ref="H23:I23"/>
    <mergeCell ref="J23:K23"/>
    <mergeCell ref="L23:M23"/>
    <mergeCell ref="N23:O23"/>
    <mergeCell ref="P23:Q23"/>
    <mergeCell ref="R23:S23"/>
    <mergeCell ref="B22:E22"/>
    <mergeCell ref="F22:G22"/>
    <mergeCell ref="H22:I22"/>
    <mergeCell ref="J22:K22"/>
    <mergeCell ref="L22:M22"/>
    <mergeCell ref="N22:O22"/>
    <mergeCell ref="P24:Q24"/>
    <mergeCell ref="R24:S24"/>
    <mergeCell ref="B25:E25"/>
    <mergeCell ref="F25:G25"/>
    <mergeCell ref="H25:I25"/>
    <mergeCell ref="J25:K25"/>
    <mergeCell ref="L25:M25"/>
    <mergeCell ref="N25:O25"/>
    <mergeCell ref="P25:Q25"/>
    <mergeCell ref="R25:S25"/>
    <mergeCell ref="B24:E24"/>
    <mergeCell ref="F24:G24"/>
    <mergeCell ref="H24:I24"/>
    <mergeCell ref="J24:K24"/>
    <mergeCell ref="L24:M24"/>
    <mergeCell ref="N24:O24"/>
    <mergeCell ref="P26:Q26"/>
    <mergeCell ref="R26:S26"/>
    <mergeCell ref="B27:E27"/>
    <mergeCell ref="F27:G27"/>
    <mergeCell ref="H27:I27"/>
    <mergeCell ref="J27:K27"/>
    <mergeCell ref="L27:M27"/>
    <mergeCell ref="N27:O27"/>
    <mergeCell ref="P27:Q27"/>
    <mergeCell ref="B26:E26"/>
    <mergeCell ref="F26:G26"/>
    <mergeCell ref="H26:I26"/>
    <mergeCell ref="J26:K26"/>
    <mergeCell ref="L26:M26"/>
    <mergeCell ref="N26:O26"/>
    <mergeCell ref="R27:S27"/>
    <mergeCell ref="B28:E28"/>
    <mergeCell ref="F28:G28"/>
    <mergeCell ref="H28:I28"/>
    <mergeCell ref="J28:K28"/>
    <mergeCell ref="L28:M28"/>
    <mergeCell ref="N28:O28"/>
    <mergeCell ref="P28:Q28"/>
    <mergeCell ref="R28:S28"/>
    <mergeCell ref="N30:O30"/>
    <mergeCell ref="P30:Q30"/>
    <mergeCell ref="R30:S30"/>
    <mergeCell ref="U31:U33"/>
    <mergeCell ref="D32:E32"/>
    <mergeCell ref="F32:G32"/>
    <mergeCell ref="H32:I32"/>
    <mergeCell ref="J32:K32"/>
    <mergeCell ref="L32:M32"/>
    <mergeCell ref="N32:O32"/>
    <mergeCell ref="P32:Q32"/>
    <mergeCell ref="R32:S32"/>
    <mergeCell ref="D33:E33"/>
    <mergeCell ref="F33:G33"/>
    <mergeCell ref="H33:I33"/>
    <mergeCell ref="J33:K33"/>
    <mergeCell ref="L33:M33"/>
    <mergeCell ref="N33:O33"/>
    <mergeCell ref="P33:Q33"/>
    <mergeCell ref="R33:S33"/>
    <mergeCell ref="D31:E31"/>
    <mergeCell ref="F31:G31"/>
    <mergeCell ref="H31:I31"/>
    <mergeCell ref="J31:K31"/>
    <mergeCell ref="L31:M31"/>
    <mergeCell ref="N31:O31"/>
    <mergeCell ref="N35:Q35"/>
    <mergeCell ref="R35:T35"/>
    <mergeCell ref="A37:A44"/>
    <mergeCell ref="B37:K37"/>
    <mergeCell ref="L37:O37"/>
    <mergeCell ref="E40:K40"/>
    <mergeCell ref="L40:O40"/>
    <mergeCell ref="E41:K41"/>
    <mergeCell ref="A30:A35"/>
    <mergeCell ref="B35:E35"/>
    <mergeCell ref="F35:I35"/>
    <mergeCell ref="J35:M35"/>
    <mergeCell ref="B38:D39"/>
    <mergeCell ref="E38:K38"/>
    <mergeCell ref="L38:O38"/>
    <mergeCell ref="P31:Q31"/>
    <mergeCell ref="R31:S31"/>
    <mergeCell ref="B30:E30"/>
    <mergeCell ref="F30:G30"/>
    <mergeCell ref="H30:I30"/>
    <mergeCell ref="J30:K30"/>
    <mergeCell ref="L30:M30"/>
    <mergeCell ref="P38:T44"/>
    <mergeCell ref="D34:T34"/>
    <mergeCell ref="U38:U44"/>
    <mergeCell ref="E39:K39"/>
    <mergeCell ref="L39:O39"/>
    <mergeCell ref="B40:D44"/>
    <mergeCell ref="V46:V48"/>
    <mergeCell ref="L41:O41"/>
    <mergeCell ref="L42:O42"/>
    <mergeCell ref="L44:O44"/>
    <mergeCell ref="A45:T45"/>
    <mergeCell ref="V37:V44"/>
    <mergeCell ref="E42:H44"/>
    <mergeCell ref="I42:K42"/>
    <mergeCell ref="I43:K43"/>
    <mergeCell ref="L43:O43"/>
    <mergeCell ref="I44:K44"/>
  </mergeCells>
  <phoneticPr fontId="1"/>
  <conditionalFormatting sqref="A45:T45">
    <cfRule type="notContainsBlanks" dxfId="7" priority="1">
      <formula>LEN(TRIM(A45))&gt;0</formula>
    </cfRule>
  </conditionalFormatting>
  <conditionalFormatting sqref="F8:G15">
    <cfRule type="expression" dxfId="6" priority="12">
      <formula>$F$7="-"</formula>
    </cfRule>
  </conditionalFormatting>
  <conditionalFormatting sqref="F17:T28">
    <cfRule type="expression" dxfId="5" priority="2">
      <formula>F$7="-"</formula>
    </cfRule>
  </conditionalFormatting>
  <conditionalFormatting sqref="H8:T15">
    <cfRule type="expression" dxfId="4" priority="11">
      <formula>H$7="-"</formula>
    </cfRule>
  </conditionalFormatting>
  <dataValidations count="5">
    <dataValidation type="list" allowBlank="1" showInputMessage="1" showErrorMessage="1" sqref="F24:T24" xr:uid="{00000000-0002-0000-0200-000000000000}">
      <formula1>給湯熱源</formula1>
    </dataValidation>
    <dataValidation type="list" allowBlank="1" showInputMessage="1" showErrorMessage="1" sqref="F22:T22" xr:uid="{00000000-0002-0000-0200-000001000000}">
      <formula1>換気方式</formula1>
    </dataValidation>
    <dataValidation type="list" allowBlank="1" showInputMessage="1" showErrorMessage="1" sqref="F20:T20" xr:uid="{00000000-0002-0000-0200-000002000000}">
      <formula1>冷房方式</formula1>
    </dataValidation>
    <dataValidation type="list" allowBlank="1" showInputMessage="1" showErrorMessage="1" sqref="F17:S17" xr:uid="{00000000-0002-0000-0200-000003000000}">
      <formula1>暖房方式</formula1>
    </dataValidation>
    <dataValidation type="list" allowBlank="1" showInputMessage="1" showErrorMessage="1" sqref="F21:T21 F23:T23 F18:S19" xr:uid="{00000000-0002-0000-0200-000004000000}">
      <formula1>INDIRECT(F17)</formula1>
    </dataValidation>
  </dataValidations>
  <pageMargins left="0.23622047244094491" right="0.19685039370078741" top="0.62992125984251968" bottom="0.62992125984251968" header="0.31496062992125984" footer="0.31496062992125984"/>
  <pageSetup paperSize="9" scale="96" orientation="portrait" verticalDpi="1200" r:id="rId1"/>
  <headerFooter>
    <oddHeader>&amp;R&amp;"メイリオ,レギュラー"&amp;10&amp;K00B050HOUSE OF THE YEAR IN ENERGY 2023</oddHeader>
    <oddFooter>&amp;C&amp;"メイリオ,レギュラー"&amp;9資料①&amp;A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78"/>
  <sheetViews>
    <sheetView view="pageBreakPreview" zoomScaleNormal="100" zoomScaleSheetLayoutView="100" workbookViewId="0">
      <selection sqref="A1:R1"/>
    </sheetView>
  </sheetViews>
  <sheetFormatPr defaultRowHeight="16.5" x14ac:dyDescent="0.15"/>
  <cols>
    <col min="1" max="1" width="3.125" style="1" customWidth="1"/>
    <col min="2" max="2" width="3.75" style="1" customWidth="1"/>
    <col min="3" max="3" width="5.625" style="4" customWidth="1"/>
    <col min="4" max="4" width="7" style="4" customWidth="1"/>
    <col min="5" max="5" width="9.5" style="4" customWidth="1"/>
    <col min="6" max="19" width="4.75" style="2" customWidth="1"/>
    <col min="20" max="20" width="9" style="1" customWidth="1"/>
    <col min="21" max="21" width="4.375" style="19" customWidth="1"/>
    <col min="22" max="22" width="56.25" style="17" customWidth="1"/>
  </cols>
  <sheetData>
    <row r="1" spans="1:22" ht="27" customHeight="1" thickTop="1" thickBot="1" x14ac:dyDescent="0.2">
      <c r="A1" s="114" t="s">
        <v>264</v>
      </c>
      <c r="B1" s="114"/>
      <c r="C1" s="114"/>
      <c r="D1" s="114"/>
      <c r="E1" s="114"/>
      <c r="F1" s="114"/>
      <c r="G1" s="114"/>
      <c r="H1" s="114"/>
      <c r="I1" s="114"/>
      <c r="J1" s="114"/>
      <c r="K1" s="114"/>
      <c r="L1" s="114"/>
      <c r="M1" s="114"/>
      <c r="N1" s="114"/>
      <c r="O1" s="114"/>
      <c r="P1" s="114"/>
      <c r="Q1" s="114"/>
      <c r="R1" s="114"/>
      <c r="S1" s="197" t="s">
        <v>215</v>
      </c>
      <c r="T1" s="197"/>
      <c r="V1" s="24" t="s">
        <v>61</v>
      </c>
    </row>
    <row r="2" spans="1:22" ht="18.75" customHeight="1" thickTop="1" thickBot="1" x14ac:dyDescent="0.2">
      <c r="B2" s="2" t="s">
        <v>82</v>
      </c>
    </row>
    <row r="3" spans="1:22" ht="18.75" customHeight="1" thickTop="1" thickBot="1" x14ac:dyDescent="0.2">
      <c r="B3" s="175" t="s">
        <v>74</v>
      </c>
      <c r="C3" s="175"/>
      <c r="D3" s="175"/>
      <c r="E3" s="175"/>
      <c r="F3" s="193" t="str">
        <f>IF(基本情報!E4&lt;&gt;"",基本情報!E4,"")</f>
        <v/>
      </c>
      <c r="G3" s="193"/>
      <c r="H3" s="193"/>
      <c r="I3" s="193"/>
      <c r="J3" s="193"/>
      <c r="K3" s="193"/>
      <c r="L3" s="193"/>
      <c r="M3" s="193"/>
      <c r="N3" s="193"/>
      <c r="O3" s="193"/>
      <c r="P3" s="193"/>
      <c r="Q3" s="193"/>
      <c r="R3" s="193"/>
      <c r="S3" s="193"/>
      <c r="T3" s="193"/>
      <c r="U3" s="19" t="s">
        <v>8</v>
      </c>
      <c r="V3" s="18" t="s">
        <v>248</v>
      </c>
    </row>
    <row r="4" spans="1:22" ht="18.75" customHeight="1" thickTop="1" x14ac:dyDescent="0.15">
      <c r="B4" s="175" t="s">
        <v>46</v>
      </c>
      <c r="C4" s="175"/>
      <c r="D4" s="175"/>
      <c r="E4" s="175"/>
      <c r="F4" s="193" t="str">
        <f>IF(基本情報!E26&lt;&gt;"",基本情報!E26,"")</f>
        <v/>
      </c>
      <c r="G4" s="193"/>
      <c r="H4" s="193"/>
      <c r="I4" s="193"/>
      <c r="J4" s="193"/>
      <c r="K4" s="193"/>
      <c r="L4" s="193"/>
      <c r="M4" s="193"/>
      <c r="N4" s="193"/>
      <c r="O4" s="193"/>
      <c r="P4" s="193"/>
      <c r="Q4" s="193"/>
      <c r="R4" s="193"/>
      <c r="S4" s="193"/>
      <c r="T4" s="193"/>
      <c r="U4" s="19" t="s">
        <v>8</v>
      </c>
      <c r="V4" s="67" t="s">
        <v>249</v>
      </c>
    </row>
    <row r="5" spans="1:22" ht="6" customHeight="1" x14ac:dyDescent="0.15">
      <c r="V5" s="104"/>
    </row>
    <row r="6" spans="1:22" ht="18" customHeight="1" thickBot="1" x14ac:dyDescent="0.2">
      <c r="B6" s="194" t="s">
        <v>0</v>
      </c>
      <c r="C6" s="195"/>
      <c r="D6" s="195"/>
      <c r="E6" s="196"/>
      <c r="F6" s="153">
        <v>1</v>
      </c>
      <c r="G6" s="154"/>
      <c r="H6" s="153">
        <v>2</v>
      </c>
      <c r="I6" s="154"/>
      <c r="J6" s="153">
        <v>3</v>
      </c>
      <c r="K6" s="154"/>
      <c r="L6" s="153">
        <v>4</v>
      </c>
      <c r="M6" s="154"/>
      <c r="N6" s="153">
        <v>5</v>
      </c>
      <c r="O6" s="154"/>
      <c r="P6" s="153">
        <v>6</v>
      </c>
      <c r="Q6" s="154"/>
      <c r="R6" s="153">
        <v>7</v>
      </c>
      <c r="S6" s="154"/>
      <c r="T6" s="3">
        <v>8</v>
      </c>
      <c r="V6" s="68"/>
    </row>
    <row r="7" spans="1:22" ht="18" customHeight="1" thickTop="1" x14ac:dyDescent="0.15">
      <c r="A7" s="169" t="s">
        <v>5</v>
      </c>
      <c r="B7" s="175" t="s">
        <v>47</v>
      </c>
      <c r="C7" s="175"/>
      <c r="D7" s="175"/>
      <c r="E7" s="175"/>
      <c r="F7" s="155" t="str">
        <f>IF(基本情報!F28="応募する","◯","-")</f>
        <v>-</v>
      </c>
      <c r="G7" s="156"/>
      <c r="H7" s="155" t="str">
        <f>IF(基本情報!H28="応募する","◯","-")</f>
        <v>-</v>
      </c>
      <c r="I7" s="156"/>
      <c r="J7" s="155" t="str">
        <f>IF(基本情報!J28="応募する","◯","-")</f>
        <v>-</v>
      </c>
      <c r="K7" s="156"/>
      <c r="L7" s="155" t="str">
        <f>IF(基本情報!L28="応募する","◯","-")</f>
        <v>-</v>
      </c>
      <c r="M7" s="156"/>
      <c r="N7" s="155" t="str">
        <f>IF(基本情報!F29="応募する","◯","-")</f>
        <v>-</v>
      </c>
      <c r="O7" s="156"/>
      <c r="P7" s="155" t="str">
        <f>IF(基本情報!H29="応募する","◯","-")</f>
        <v>-</v>
      </c>
      <c r="Q7" s="156"/>
      <c r="R7" s="155" t="str">
        <f>IF(基本情報!J29="応募する","◯","-")</f>
        <v>-</v>
      </c>
      <c r="S7" s="156"/>
      <c r="T7" s="25" t="str">
        <f>IF(基本情報!L29="応募する","◯","-")</f>
        <v>-</v>
      </c>
      <c r="U7" s="22"/>
      <c r="V7" s="67" t="s">
        <v>81</v>
      </c>
    </row>
    <row r="8" spans="1:22" ht="18" customHeight="1" x14ac:dyDescent="0.15">
      <c r="A8" s="170"/>
      <c r="B8" s="175" t="s">
        <v>1</v>
      </c>
      <c r="C8" s="175"/>
      <c r="D8" s="175"/>
      <c r="E8" s="175"/>
      <c r="F8" s="163"/>
      <c r="G8" s="164"/>
      <c r="H8" s="163"/>
      <c r="I8" s="164"/>
      <c r="J8" s="163"/>
      <c r="K8" s="164"/>
      <c r="L8" s="163"/>
      <c r="M8" s="164"/>
      <c r="N8" s="163"/>
      <c r="O8" s="164"/>
      <c r="P8" s="163"/>
      <c r="Q8" s="164"/>
      <c r="R8" s="163"/>
      <c r="S8" s="164"/>
      <c r="T8" s="26"/>
      <c r="U8" s="181" t="s">
        <v>8</v>
      </c>
      <c r="V8" s="104"/>
    </row>
    <row r="9" spans="1:22" ht="18" customHeight="1" thickBot="1" x14ac:dyDescent="0.2">
      <c r="A9" s="170"/>
      <c r="B9" s="175" t="s">
        <v>9</v>
      </c>
      <c r="C9" s="175"/>
      <c r="D9" s="175"/>
      <c r="E9" s="175"/>
      <c r="F9" s="163"/>
      <c r="G9" s="164"/>
      <c r="H9" s="163"/>
      <c r="I9" s="164"/>
      <c r="J9" s="163"/>
      <c r="K9" s="164"/>
      <c r="L9" s="163"/>
      <c r="M9" s="164"/>
      <c r="N9" s="163"/>
      <c r="O9" s="164"/>
      <c r="P9" s="163"/>
      <c r="Q9" s="164"/>
      <c r="R9" s="163"/>
      <c r="S9" s="164"/>
      <c r="T9" s="26"/>
      <c r="U9" s="181"/>
      <c r="V9" s="68"/>
    </row>
    <row r="10" spans="1:22" ht="18" customHeight="1" thickTop="1" x14ac:dyDescent="0.15">
      <c r="A10" s="170"/>
      <c r="B10" s="175" t="s">
        <v>274</v>
      </c>
      <c r="C10" s="175"/>
      <c r="D10" s="175"/>
      <c r="E10" s="175"/>
      <c r="F10" s="163"/>
      <c r="G10" s="164"/>
      <c r="H10" s="163"/>
      <c r="I10" s="164"/>
      <c r="J10" s="163"/>
      <c r="K10" s="164"/>
      <c r="L10" s="163"/>
      <c r="M10" s="164"/>
      <c r="N10" s="163"/>
      <c r="O10" s="164"/>
      <c r="P10" s="163"/>
      <c r="Q10" s="164"/>
      <c r="R10" s="163"/>
      <c r="S10" s="164"/>
      <c r="T10" s="26"/>
      <c r="U10" s="181"/>
      <c r="V10" s="67" t="s">
        <v>276</v>
      </c>
    </row>
    <row r="11" spans="1:22" ht="18" customHeight="1" x14ac:dyDescent="0.15">
      <c r="A11" s="170"/>
      <c r="B11" s="175" t="s">
        <v>2</v>
      </c>
      <c r="C11" s="175"/>
      <c r="D11" s="175"/>
      <c r="E11" s="175"/>
      <c r="F11" s="163"/>
      <c r="G11" s="164"/>
      <c r="H11" s="163"/>
      <c r="I11" s="164"/>
      <c r="J11" s="163"/>
      <c r="K11" s="164"/>
      <c r="L11" s="163"/>
      <c r="M11" s="164"/>
      <c r="N11" s="163"/>
      <c r="O11" s="164"/>
      <c r="P11" s="163"/>
      <c r="Q11" s="164"/>
      <c r="R11" s="163"/>
      <c r="S11" s="164"/>
      <c r="T11" s="26"/>
      <c r="U11" s="181"/>
      <c r="V11" s="104"/>
    </row>
    <row r="12" spans="1:22" ht="18" customHeight="1" x14ac:dyDescent="0.15">
      <c r="A12" s="170"/>
      <c r="B12" s="176" t="s">
        <v>10</v>
      </c>
      <c r="C12" s="176"/>
      <c r="D12" s="176"/>
      <c r="E12" s="176"/>
      <c r="F12" s="161"/>
      <c r="G12" s="162"/>
      <c r="H12" s="161"/>
      <c r="I12" s="162"/>
      <c r="J12" s="161"/>
      <c r="K12" s="162"/>
      <c r="L12" s="161"/>
      <c r="M12" s="162"/>
      <c r="N12" s="161"/>
      <c r="O12" s="162"/>
      <c r="P12" s="161"/>
      <c r="Q12" s="162"/>
      <c r="R12" s="161"/>
      <c r="S12" s="162"/>
      <c r="T12" s="27"/>
      <c r="U12" s="181"/>
      <c r="V12" s="104"/>
    </row>
    <row r="13" spans="1:22" ht="18" customHeight="1" x14ac:dyDescent="0.15">
      <c r="A13" s="170"/>
      <c r="B13" s="175" t="s">
        <v>239</v>
      </c>
      <c r="C13" s="175"/>
      <c r="D13" s="175"/>
      <c r="E13" s="175"/>
      <c r="F13" s="163"/>
      <c r="G13" s="164"/>
      <c r="H13" s="163"/>
      <c r="I13" s="164"/>
      <c r="J13" s="163"/>
      <c r="K13" s="164"/>
      <c r="L13" s="163"/>
      <c r="M13" s="164"/>
      <c r="N13" s="163"/>
      <c r="O13" s="164"/>
      <c r="P13" s="163"/>
      <c r="Q13" s="164"/>
      <c r="R13" s="163"/>
      <c r="S13" s="164"/>
      <c r="T13" s="26"/>
      <c r="U13" s="181"/>
      <c r="V13" s="104"/>
    </row>
    <row r="14" spans="1:22" ht="18" customHeight="1" x14ac:dyDescent="0.15">
      <c r="A14" s="170"/>
      <c r="B14" s="176" t="s">
        <v>11</v>
      </c>
      <c r="C14" s="176"/>
      <c r="D14" s="176"/>
      <c r="E14" s="176"/>
      <c r="F14" s="159"/>
      <c r="G14" s="160"/>
      <c r="H14" s="159"/>
      <c r="I14" s="160"/>
      <c r="J14" s="159"/>
      <c r="K14" s="160"/>
      <c r="L14" s="159"/>
      <c r="M14" s="160"/>
      <c r="N14" s="159"/>
      <c r="O14" s="160"/>
      <c r="P14" s="159"/>
      <c r="Q14" s="160"/>
      <c r="R14" s="159"/>
      <c r="S14" s="160"/>
      <c r="T14" s="28"/>
      <c r="U14" s="181"/>
      <c r="V14" s="104"/>
    </row>
    <row r="15" spans="1:22" ht="18" customHeight="1" thickBot="1" x14ac:dyDescent="0.2">
      <c r="A15" s="171"/>
      <c r="B15" s="176" t="s">
        <v>12</v>
      </c>
      <c r="C15" s="176"/>
      <c r="D15" s="176"/>
      <c r="E15" s="176"/>
      <c r="F15" s="159"/>
      <c r="G15" s="160"/>
      <c r="H15" s="159"/>
      <c r="I15" s="160"/>
      <c r="J15" s="159"/>
      <c r="K15" s="160"/>
      <c r="L15" s="159"/>
      <c r="M15" s="160"/>
      <c r="N15" s="159"/>
      <c r="O15" s="160"/>
      <c r="P15" s="159"/>
      <c r="Q15" s="160"/>
      <c r="R15" s="159"/>
      <c r="S15" s="160"/>
      <c r="T15" s="28"/>
      <c r="U15" s="181"/>
      <c r="V15" s="68"/>
    </row>
    <row r="16" spans="1:22" ht="6" customHeight="1" thickTop="1" thickBot="1" x14ac:dyDescent="0.2"/>
    <row r="17" spans="1:22" ht="18.75" customHeight="1" thickTop="1" x14ac:dyDescent="0.15">
      <c r="A17" s="172" t="s">
        <v>6</v>
      </c>
      <c r="B17" s="198" t="s">
        <v>13</v>
      </c>
      <c r="C17" s="199"/>
      <c r="D17" s="199"/>
      <c r="E17" s="200"/>
      <c r="F17" s="157"/>
      <c r="G17" s="158"/>
      <c r="H17" s="157"/>
      <c r="I17" s="158"/>
      <c r="J17" s="157"/>
      <c r="K17" s="158"/>
      <c r="L17" s="157"/>
      <c r="M17" s="158"/>
      <c r="N17" s="157"/>
      <c r="O17" s="158"/>
      <c r="P17" s="157"/>
      <c r="Q17" s="158"/>
      <c r="R17" s="157"/>
      <c r="S17" s="158"/>
      <c r="T17" s="55"/>
      <c r="U17" s="183" t="s">
        <v>8</v>
      </c>
      <c r="V17" s="188" t="s">
        <v>103</v>
      </c>
    </row>
    <row r="18" spans="1:22" ht="18.75" customHeight="1" x14ac:dyDescent="0.15">
      <c r="A18" s="172"/>
      <c r="B18" s="198" t="s">
        <v>48</v>
      </c>
      <c r="C18" s="199"/>
      <c r="D18" s="199"/>
      <c r="E18" s="200"/>
      <c r="F18" s="157"/>
      <c r="G18" s="158"/>
      <c r="H18" s="157"/>
      <c r="I18" s="158"/>
      <c r="J18" s="157"/>
      <c r="K18" s="158"/>
      <c r="L18" s="157"/>
      <c r="M18" s="158"/>
      <c r="N18" s="157"/>
      <c r="O18" s="158"/>
      <c r="P18" s="157"/>
      <c r="Q18" s="158"/>
      <c r="R18" s="157"/>
      <c r="S18" s="158"/>
      <c r="T18" s="55"/>
      <c r="U18" s="183"/>
      <c r="V18" s="104"/>
    </row>
    <row r="19" spans="1:22" ht="18.75" customHeight="1" x14ac:dyDescent="0.15">
      <c r="A19" s="172"/>
      <c r="B19" s="198" t="s">
        <v>49</v>
      </c>
      <c r="C19" s="199"/>
      <c r="D19" s="199"/>
      <c r="E19" s="200"/>
      <c r="F19" s="157"/>
      <c r="G19" s="158"/>
      <c r="H19" s="157"/>
      <c r="I19" s="158"/>
      <c r="J19" s="157"/>
      <c r="K19" s="158"/>
      <c r="L19" s="157"/>
      <c r="M19" s="158"/>
      <c r="N19" s="157"/>
      <c r="O19" s="158"/>
      <c r="P19" s="157"/>
      <c r="Q19" s="158"/>
      <c r="R19" s="157"/>
      <c r="S19" s="158"/>
      <c r="T19" s="55"/>
      <c r="U19" s="183"/>
      <c r="V19" s="104"/>
    </row>
    <row r="20" spans="1:22" ht="18.75" customHeight="1" x14ac:dyDescent="0.15">
      <c r="A20" s="172"/>
      <c r="B20" s="198" t="s">
        <v>22</v>
      </c>
      <c r="C20" s="199"/>
      <c r="D20" s="199"/>
      <c r="E20" s="200"/>
      <c r="F20" s="157"/>
      <c r="G20" s="158"/>
      <c r="H20" s="157"/>
      <c r="I20" s="158"/>
      <c r="J20" s="157"/>
      <c r="K20" s="158"/>
      <c r="L20" s="157"/>
      <c r="M20" s="158"/>
      <c r="N20" s="157"/>
      <c r="O20" s="158"/>
      <c r="P20" s="157"/>
      <c r="Q20" s="158"/>
      <c r="R20" s="157"/>
      <c r="S20" s="158"/>
      <c r="T20" s="33"/>
      <c r="U20" s="183"/>
      <c r="V20" s="104"/>
    </row>
    <row r="21" spans="1:22" ht="18.75" customHeight="1" x14ac:dyDescent="0.15">
      <c r="A21" s="172"/>
      <c r="B21" s="198" t="s">
        <v>50</v>
      </c>
      <c r="C21" s="199"/>
      <c r="D21" s="199"/>
      <c r="E21" s="200"/>
      <c r="F21" s="157"/>
      <c r="G21" s="158"/>
      <c r="H21" s="157"/>
      <c r="I21" s="158"/>
      <c r="J21" s="157"/>
      <c r="K21" s="158"/>
      <c r="L21" s="157"/>
      <c r="M21" s="158"/>
      <c r="N21" s="157"/>
      <c r="O21" s="158"/>
      <c r="P21" s="157"/>
      <c r="Q21" s="158"/>
      <c r="R21" s="157"/>
      <c r="S21" s="158"/>
      <c r="T21" s="33"/>
      <c r="U21" s="183"/>
      <c r="V21" s="104"/>
    </row>
    <row r="22" spans="1:22" ht="18.75" customHeight="1" x14ac:dyDescent="0.15">
      <c r="A22" s="172"/>
      <c r="B22" s="198" t="s">
        <v>3</v>
      </c>
      <c r="C22" s="199"/>
      <c r="D22" s="199"/>
      <c r="E22" s="200"/>
      <c r="F22" s="157"/>
      <c r="G22" s="158"/>
      <c r="H22" s="157"/>
      <c r="I22" s="158"/>
      <c r="J22" s="157"/>
      <c r="K22" s="158"/>
      <c r="L22" s="157"/>
      <c r="M22" s="158"/>
      <c r="N22" s="157"/>
      <c r="O22" s="158"/>
      <c r="P22" s="157"/>
      <c r="Q22" s="158"/>
      <c r="R22" s="157"/>
      <c r="S22" s="158"/>
      <c r="T22" s="33"/>
      <c r="U22" s="183"/>
      <c r="V22" s="104"/>
    </row>
    <row r="23" spans="1:22" ht="18.75" customHeight="1" x14ac:dyDescent="0.15">
      <c r="A23" s="172"/>
      <c r="B23" s="198" t="s">
        <v>51</v>
      </c>
      <c r="C23" s="199"/>
      <c r="D23" s="199"/>
      <c r="E23" s="200"/>
      <c r="F23" s="157"/>
      <c r="G23" s="158"/>
      <c r="H23" s="157"/>
      <c r="I23" s="158"/>
      <c r="J23" s="157"/>
      <c r="K23" s="158"/>
      <c r="L23" s="157"/>
      <c r="M23" s="158"/>
      <c r="N23" s="157"/>
      <c r="O23" s="158"/>
      <c r="P23" s="157"/>
      <c r="Q23" s="158"/>
      <c r="R23" s="157"/>
      <c r="S23" s="158"/>
      <c r="T23" s="33"/>
      <c r="U23" s="183"/>
      <c r="V23" s="104"/>
    </row>
    <row r="24" spans="1:22" ht="18.75" customHeight="1" x14ac:dyDescent="0.15">
      <c r="A24" s="172"/>
      <c r="B24" s="198" t="s">
        <v>4</v>
      </c>
      <c r="C24" s="199"/>
      <c r="D24" s="199"/>
      <c r="E24" s="200"/>
      <c r="F24" s="157"/>
      <c r="G24" s="158"/>
      <c r="H24" s="157"/>
      <c r="I24" s="158"/>
      <c r="J24" s="157"/>
      <c r="K24" s="158"/>
      <c r="L24" s="157"/>
      <c r="M24" s="158"/>
      <c r="N24" s="157"/>
      <c r="O24" s="158"/>
      <c r="P24" s="157"/>
      <c r="Q24" s="158"/>
      <c r="R24" s="157"/>
      <c r="S24" s="158"/>
      <c r="T24" s="33"/>
      <c r="U24" s="183"/>
      <c r="V24" s="104"/>
    </row>
    <row r="25" spans="1:22" ht="18.75" customHeight="1" thickBot="1" x14ac:dyDescent="0.2">
      <c r="A25" s="172"/>
      <c r="B25" s="198" t="s">
        <v>45</v>
      </c>
      <c r="C25" s="199"/>
      <c r="D25" s="199"/>
      <c r="E25" s="200"/>
      <c r="F25" s="179"/>
      <c r="G25" s="180"/>
      <c r="H25" s="179"/>
      <c r="I25" s="180"/>
      <c r="J25" s="179"/>
      <c r="K25" s="180"/>
      <c r="L25" s="179"/>
      <c r="M25" s="180"/>
      <c r="N25" s="179"/>
      <c r="O25" s="180"/>
      <c r="P25" s="179"/>
      <c r="Q25" s="180"/>
      <c r="R25" s="179"/>
      <c r="S25" s="180"/>
      <c r="T25" s="29"/>
      <c r="U25" s="183"/>
      <c r="V25" s="68"/>
    </row>
    <row r="26" spans="1:22" ht="18.75" customHeight="1" thickTop="1" x14ac:dyDescent="0.15">
      <c r="A26" s="172"/>
      <c r="B26" s="198" t="s">
        <v>77</v>
      </c>
      <c r="C26" s="199"/>
      <c r="D26" s="199"/>
      <c r="E26" s="200"/>
      <c r="F26" s="173"/>
      <c r="G26" s="174"/>
      <c r="H26" s="173"/>
      <c r="I26" s="174"/>
      <c r="J26" s="173"/>
      <c r="K26" s="174"/>
      <c r="L26" s="173"/>
      <c r="M26" s="174"/>
      <c r="N26" s="173"/>
      <c r="O26" s="174"/>
      <c r="P26" s="173"/>
      <c r="Q26" s="174"/>
      <c r="R26" s="173"/>
      <c r="S26" s="174"/>
      <c r="T26" s="34"/>
      <c r="U26" s="183"/>
      <c r="V26" s="67" t="s">
        <v>265</v>
      </c>
    </row>
    <row r="27" spans="1:22" ht="18.75" customHeight="1" x14ac:dyDescent="0.15">
      <c r="A27" s="172"/>
      <c r="B27" s="198" t="s">
        <v>78</v>
      </c>
      <c r="C27" s="199"/>
      <c r="D27" s="199"/>
      <c r="E27" s="200"/>
      <c r="F27" s="173"/>
      <c r="G27" s="174"/>
      <c r="H27" s="173"/>
      <c r="I27" s="174"/>
      <c r="J27" s="173"/>
      <c r="K27" s="174"/>
      <c r="L27" s="173"/>
      <c r="M27" s="174"/>
      <c r="N27" s="173"/>
      <c r="O27" s="174"/>
      <c r="P27" s="173"/>
      <c r="Q27" s="174"/>
      <c r="R27" s="173"/>
      <c r="S27" s="174"/>
      <c r="T27" s="34"/>
      <c r="U27" s="183"/>
      <c r="V27" s="104"/>
    </row>
    <row r="28" spans="1:22" ht="18.75" customHeight="1" x14ac:dyDescent="0.15">
      <c r="A28" s="172"/>
      <c r="B28" s="198" t="s">
        <v>275</v>
      </c>
      <c r="C28" s="199"/>
      <c r="D28" s="199"/>
      <c r="E28" s="200"/>
      <c r="F28" s="179"/>
      <c r="G28" s="180"/>
      <c r="H28" s="179"/>
      <c r="I28" s="180"/>
      <c r="J28" s="179"/>
      <c r="K28" s="180"/>
      <c r="L28" s="179"/>
      <c r="M28" s="180"/>
      <c r="N28" s="179"/>
      <c r="O28" s="180"/>
      <c r="P28" s="179"/>
      <c r="Q28" s="180"/>
      <c r="R28" s="179"/>
      <c r="S28" s="180"/>
      <c r="T28" s="29"/>
      <c r="U28" s="183"/>
      <c r="V28" s="104"/>
    </row>
    <row r="29" spans="1:22" ht="6.75" customHeight="1" x14ac:dyDescent="0.15">
      <c r="F29" s="4"/>
      <c r="G29" s="4"/>
      <c r="H29" s="4"/>
      <c r="I29" s="4"/>
      <c r="J29" s="4"/>
      <c r="K29" s="4"/>
      <c r="L29" s="4"/>
      <c r="M29" s="4"/>
      <c r="N29" s="4"/>
      <c r="O29" s="4"/>
      <c r="P29" s="4"/>
      <c r="Q29" s="4"/>
      <c r="R29" s="4"/>
      <c r="S29" s="4"/>
      <c r="T29" s="5"/>
      <c r="V29" s="104"/>
    </row>
    <row r="30" spans="1:22" ht="18" customHeight="1" x14ac:dyDescent="0.15">
      <c r="A30" s="227" t="s">
        <v>7</v>
      </c>
      <c r="B30" s="201" t="s">
        <v>0</v>
      </c>
      <c r="C30" s="202"/>
      <c r="D30" s="202"/>
      <c r="E30" s="203"/>
      <c r="F30" s="167">
        <v>1</v>
      </c>
      <c r="G30" s="168"/>
      <c r="H30" s="167">
        <v>2</v>
      </c>
      <c r="I30" s="168"/>
      <c r="J30" s="167">
        <v>3</v>
      </c>
      <c r="K30" s="168"/>
      <c r="L30" s="167">
        <v>4</v>
      </c>
      <c r="M30" s="168"/>
      <c r="N30" s="167">
        <v>5</v>
      </c>
      <c r="O30" s="168"/>
      <c r="P30" s="167">
        <v>6</v>
      </c>
      <c r="Q30" s="168"/>
      <c r="R30" s="167">
        <v>7</v>
      </c>
      <c r="S30" s="168"/>
      <c r="T30" s="49">
        <v>8</v>
      </c>
      <c r="V30" s="104"/>
    </row>
    <row r="31" spans="1:22" ht="22.5" customHeight="1" x14ac:dyDescent="0.15">
      <c r="A31" s="227"/>
      <c r="B31" s="204" t="s">
        <v>109</v>
      </c>
      <c r="C31" s="205"/>
      <c r="D31" s="177" t="s">
        <v>79</v>
      </c>
      <c r="E31" s="178"/>
      <c r="F31" s="165"/>
      <c r="G31" s="166"/>
      <c r="H31" s="165"/>
      <c r="I31" s="166"/>
      <c r="J31" s="165"/>
      <c r="K31" s="166"/>
      <c r="L31" s="165"/>
      <c r="M31" s="166"/>
      <c r="N31" s="165"/>
      <c r="O31" s="166"/>
      <c r="P31" s="165"/>
      <c r="Q31" s="166"/>
      <c r="R31" s="165"/>
      <c r="S31" s="166"/>
      <c r="T31" s="30"/>
      <c r="U31" s="192" t="s">
        <v>8</v>
      </c>
      <c r="V31" s="104"/>
    </row>
    <row r="32" spans="1:22" ht="22.5" customHeight="1" x14ac:dyDescent="0.15">
      <c r="A32" s="227"/>
      <c r="B32" s="206"/>
      <c r="C32" s="207"/>
      <c r="D32" s="177" t="s">
        <v>87</v>
      </c>
      <c r="E32" s="178"/>
      <c r="F32" s="165"/>
      <c r="G32" s="166"/>
      <c r="H32" s="165"/>
      <c r="I32" s="166"/>
      <c r="J32" s="165"/>
      <c r="K32" s="166"/>
      <c r="L32" s="165"/>
      <c r="M32" s="166"/>
      <c r="N32" s="165"/>
      <c r="O32" s="166"/>
      <c r="P32" s="165"/>
      <c r="Q32" s="166"/>
      <c r="R32" s="165"/>
      <c r="S32" s="166"/>
      <c r="T32" s="30"/>
      <c r="U32" s="192"/>
      <c r="V32" s="104"/>
    </row>
    <row r="33" spans="1:22" ht="22.5" customHeight="1" x14ac:dyDescent="0.15">
      <c r="A33" s="227"/>
      <c r="B33" s="206"/>
      <c r="C33" s="207"/>
      <c r="D33" s="177" t="s">
        <v>88</v>
      </c>
      <c r="E33" s="178"/>
      <c r="F33" s="165"/>
      <c r="G33" s="166"/>
      <c r="H33" s="165"/>
      <c r="I33" s="166"/>
      <c r="J33" s="165"/>
      <c r="K33" s="166"/>
      <c r="L33" s="165"/>
      <c r="M33" s="166"/>
      <c r="N33" s="165"/>
      <c r="O33" s="166"/>
      <c r="P33" s="165"/>
      <c r="Q33" s="166"/>
      <c r="R33" s="165"/>
      <c r="S33" s="166"/>
      <c r="T33" s="30"/>
      <c r="U33" s="192"/>
      <c r="V33" s="104"/>
    </row>
    <row r="34" spans="1:22" ht="16.5" customHeight="1" x14ac:dyDescent="0.15">
      <c r="A34" s="227"/>
      <c r="B34" s="208"/>
      <c r="C34" s="209"/>
      <c r="D34" s="210" t="s">
        <v>211</v>
      </c>
      <c r="E34" s="177"/>
      <c r="F34" s="177"/>
      <c r="G34" s="177"/>
      <c r="H34" s="177"/>
      <c r="I34" s="177"/>
      <c r="J34" s="177"/>
      <c r="K34" s="177"/>
      <c r="L34" s="177"/>
      <c r="M34" s="177"/>
      <c r="N34" s="177"/>
      <c r="O34" s="177"/>
      <c r="P34" s="177"/>
      <c r="Q34" s="177"/>
      <c r="R34" s="177"/>
      <c r="S34" s="177"/>
      <c r="T34" s="178"/>
      <c r="U34" s="35"/>
      <c r="V34" s="104"/>
    </row>
    <row r="35" spans="1:22" ht="36" customHeight="1" thickBot="1" x14ac:dyDescent="0.2">
      <c r="A35" s="227"/>
      <c r="B35" s="69" t="s">
        <v>112</v>
      </c>
      <c r="C35" s="69"/>
      <c r="D35" s="69"/>
      <c r="E35" s="69"/>
      <c r="F35" s="235" t="s">
        <v>113</v>
      </c>
      <c r="G35" s="236"/>
      <c r="H35" s="236"/>
      <c r="I35" s="237"/>
      <c r="J35" s="184">
        <f>SUMIF(F7:T7,"◯",F31:T31)</f>
        <v>0</v>
      </c>
      <c r="K35" s="184"/>
      <c r="L35" s="184"/>
      <c r="M35" s="184"/>
      <c r="N35" s="235" t="s">
        <v>114</v>
      </c>
      <c r="O35" s="236"/>
      <c r="P35" s="236"/>
      <c r="Q35" s="237"/>
      <c r="R35" s="184">
        <f>SUM(F31:T31)</f>
        <v>0</v>
      </c>
      <c r="S35" s="184"/>
      <c r="T35" s="184"/>
      <c r="U35" s="35"/>
      <c r="V35" s="68"/>
    </row>
    <row r="36" spans="1:22" ht="7.5" customHeight="1" thickTop="1" thickBot="1" x14ac:dyDescent="0.2">
      <c r="A36" s="4"/>
      <c r="B36" s="4"/>
      <c r="V36" s="37"/>
    </row>
    <row r="37" spans="1:22" ht="54" customHeight="1" thickTop="1" x14ac:dyDescent="0.15">
      <c r="A37" s="225" t="s">
        <v>80</v>
      </c>
      <c r="B37" s="189" t="s">
        <v>207</v>
      </c>
      <c r="C37" s="190"/>
      <c r="D37" s="190"/>
      <c r="E37" s="190"/>
      <c r="F37" s="190"/>
      <c r="G37" s="190"/>
      <c r="H37" s="190"/>
      <c r="I37" s="190"/>
      <c r="J37" s="190"/>
      <c r="K37" s="191"/>
      <c r="L37" s="185" t="s">
        <v>268</v>
      </c>
      <c r="M37" s="185"/>
      <c r="N37" s="185"/>
      <c r="O37" s="185"/>
      <c r="V37" s="67" t="s">
        <v>271</v>
      </c>
    </row>
    <row r="38" spans="1:22" ht="20.25" customHeight="1" x14ac:dyDescent="0.15">
      <c r="A38" s="225"/>
      <c r="B38" s="233" t="s">
        <v>90</v>
      </c>
      <c r="C38" s="233"/>
      <c r="D38" s="233"/>
      <c r="E38" s="229" t="s">
        <v>91</v>
      </c>
      <c r="F38" s="229"/>
      <c r="G38" s="229"/>
      <c r="H38" s="229"/>
      <c r="I38" s="229"/>
      <c r="J38" s="229"/>
      <c r="K38" s="229"/>
      <c r="L38" s="186"/>
      <c r="M38" s="186"/>
      <c r="N38" s="186"/>
      <c r="O38" s="186"/>
      <c r="P38" s="223" t="s">
        <v>212</v>
      </c>
      <c r="Q38" s="223"/>
      <c r="R38" s="223"/>
      <c r="S38" s="223"/>
      <c r="T38" s="223"/>
      <c r="U38" s="226" t="s">
        <v>8</v>
      </c>
      <c r="V38" s="104"/>
    </row>
    <row r="39" spans="1:22" ht="20.25" customHeight="1" x14ac:dyDescent="0.15">
      <c r="A39" s="225"/>
      <c r="B39" s="233"/>
      <c r="C39" s="233"/>
      <c r="D39" s="233"/>
      <c r="E39" s="230" t="s">
        <v>99</v>
      </c>
      <c r="F39" s="230"/>
      <c r="G39" s="230"/>
      <c r="H39" s="230"/>
      <c r="I39" s="230"/>
      <c r="J39" s="230"/>
      <c r="K39" s="230"/>
      <c r="L39" s="187"/>
      <c r="M39" s="187"/>
      <c r="N39" s="187"/>
      <c r="O39" s="187"/>
      <c r="P39" s="223"/>
      <c r="Q39" s="223"/>
      <c r="R39" s="223"/>
      <c r="S39" s="223"/>
      <c r="T39" s="223"/>
      <c r="U39" s="226"/>
      <c r="V39" s="104"/>
    </row>
    <row r="40" spans="1:22" ht="20.25" customHeight="1" x14ac:dyDescent="0.15">
      <c r="A40" s="225"/>
      <c r="B40" s="233" t="s">
        <v>100</v>
      </c>
      <c r="C40" s="233"/>
      <c r="D40" s="233"/>
      <c r="E40" s="231" t="s">
        <v>97</v>
      </c>
      <c r="F40" s="231"/>
      <c r="G40" s="231"/>
      <c r="H40" s="231"/>
      <c r="I40" s="231"/>
      <c r="J40" s="231"/>
      <c r="K40" s="231"/>
      <c r="L40" s="228"/>
      <c r="M40" s="228"/>
      <c r="N40" s="228"/>
      <c r="O40" s="228"/>
      <c r="P40" s="223"/>
      <c r="Q40" s="223"/>
      <c r="R40" s="223"/>
      <c r="S40" s="223"/>
      <c r="T40" s="223"/>
      <c r="U40" s="226"/>
      <c r="V40" s="104"/>
    </row>
    <row r="41" spans="1:22" ht="20.25" customHeight="1" x14ac:dyDescent="0.15">
      <c r="A41" s="225"/>
      <c r="B41" s="233"/>
      <c r="C41" s="233"/>
      <c r="D41" s="233"/>
      <c r="E41" s="232" t="s">
        <v>98</v>
      </c>
      <c r="F41" s="232"/>
      <c r="G41" s="232"/>
      <c r="H41" s="232"/>
      <c r="I41" s="232"/>
      <c r="J41" s="232"/>
      <c r="K41" s="232"/>
      <c r="L41" s="102"/>
      <c r="M41" s="102"/>
      <c r="N41" s="102"/>
      <c r="O41" s="102"/>
      <c r="P41" s="223"/>
      <c r="Q41" s="223"/>
      <c r="R41" s="223"/>
      <c r="S41" s="223"/>
      <c r="T41" s="223"/>
      <c r="U41" s="226"/>
      <c r="V41" s="104"/>
    </row>
    <row r="42" spans="1:22" ht="20.25" customHeight="1" x14ac:dyDescent="0.15">
      <c r="A42" s="225"/>
      <c r="B42" s="233"/>
      <c r="C42" s="233"/>
      <c r="D42" s="233"/>
      <c r="E42" s="217" t="s">
        <v>236</v>
      </c>
      <c r="F42" s="218"/>
      <c r="G42" s="218"/>
      <c r="H42" s="218"/>
      <c r="I42" s="214" t="s">
        <v>257</v>
      </c>
      <c r="J42" s="215"/>
      <c r="K42" s="216"/>
      <c r="L42" s="102"/>
      <c r="M42" s="102"/>
      <c r="N42" s="102"/>
      <c r="O42" s="102"/>
      <c r="P42" s="223"/>
      <c r="Q42" s="223"/>
      <c r="R42" s="223"/>
      <c r="S42" s="223"/>
      <c r="T42" s="223"/>
      <c r="U42" s="226"/>
      <c r="V42" s="104"/>
    </row>
    <row r="43" spans="1:22" ht="20.25" customHeight="1" x14ac:dyDescent="0.15">
      <c r="A43" s="225"/>
      <c r="B43" s="233"/>
      <c r="C43" s="233"/>
      <c r="D43" s="233"/>
      <c r="E43" s="219"/>
      <c r="F43" s="220"/>
      <c r="G43" s="220"/>
      <c r="H43" s="220"/>
      <c r="I43" s="214" t="s">
        <v>235</v>
      </c>
      <c r="J43" s="215"/>
      <c r="K43" s="216"/>
      <c r="L43" s="102"/>
      <c r="M43" s="102"/>
      <c r="N43" s="102"/>
      <c r="O43" s="102"/>
      <c r="P43" s="223"/>
      <c r="Q43" s="223"/>
      <c r="R43" s="223"/>
      <c r="S43" s="223"/>
      <c r="T43" s="223"/>
      <c r="U43" s="226"/>
      <c r="V43" s="104"/>
    </row>
    <row r="44" spans="1:22" ht="20.25" customHeight="1" thickBot="1" x14ac:dyDescent="0.2">
      <c r="A44" s="225"/>
      <c r="B44" s="233"/>
      <c r="C44" s="233"/>
      <c r="D44" s="233"/>
      <c r="E44" s="221"/>
      <c r="F44" s="222"/>
      <c r="G44" s="222"/>
      <c r="H44" s="222"/>
      <c r="I44" s="211" t="s">
        <v>237</v>
      </c>
      <c r="J44" s="212"/>
      <c r="K44" s="213"/>
      <c r="L44" s="234"/>
      <c r="M44" s="234"/>
      <c r="N44" s="234"/>
      <c r="O44" s="234"/>
      <c r="P44" s="223"/>
      <c r="Q44" s="223"/>
      <c r="R44" s="223"/>
      <c r="S44" s="223"/>
      <c r="T44" s="223"/>
      <c r="U44" s="226"/>
      <c r="V44" s="104"/>
    </row>
    <row r="45" spans="1:22" ht="17.25" customHeight="1" thickTop="1" thickBot="1" x14ac:dyDescent="0.2">
      <c r="A45" s="224" t="str">
        <f>IFERROR(VLOOKUP("Error",$D$47:$E$78,2,FALSE),"")</f>
        <v/>
      </c>
      <c r="B45" s="224"/>
      <c r="C45" s="224"/>
      <c r="D45" s="224"/>
      <c r="E45" s="224"/>
      <c r="F45" s="224"/>
      <c r="G45" s="224"/>
      <c r="H45" s="224"/>
      <c r="I45" s="224"/>
      <c r="J45" s="224"/>
      <c r="K45" s="224"/>
      <c r="L45" s="224"/>
      <c r="M45" s="224"/>
      <c r="N45" s="224"/>
      <c r="O45" s="224"/>
      <c r="P45" s="224"/>
      <c r="Q45" s="224"/>
      <c r="R45" s="224"/>
      <c r="S45" s="224"/>
      <c r="T45" s="224"/>
      <c r="V45" s="38" t="s">
        <v>205</v>
      </c>
    </row>
    <row r="46" spans="1:22" ht="17.25" thickTop="1" x14ac:dyDescent="0.15">
      <c r="V46" s="182"/>
    </row>
    <row r="47" spans="1:22" hidden="1" x14ac:dyDescent="0.15">
      <c r="C47" s="54" t="s">
        <v>126</v>
      </c>
      <c r="D47" t="str">
        <f>IF(AND(COUNTIF(F7:T7,"◯")&gt;0,R35&lt;3),"Error","")</f>
        <v/>
      </c>
      <c r="E47" t="s">
        <v>284</v>
      </c>
      <c r="V47" s="182"/>
    </row>
    <row r="48" spans="1:22" hidden="1" x14ac:dyDescent="0.15">
      <c r="C48" s="54" t="s">
        <v>127</v>
      </c>
      <c r="D48" t="str">
        <f>IF(OR(F32&gt;F$31,H32&gt;H$31,J32&gt;J$31,L32&gt;L$31,N32&gt;N$31,P32&gt;P$31,R32&gt;R$31,T32&gt;T$31),"Error","")</f>
        <v/>
      </c>
      <c r="E48" t="s">
        <v>119</v>
      </c>
      <c r="V48" s="182"/>
    </row>
    <row r="49" spans="3:5" hidden="1" x14ac:dyDescent="0.15">
      <c r="C49" s="54" t="s">
        <v>128</v>
      </c>
      <c r="D49" t="str">
        <f>IF(OR(F33&gt;F$31,H33&gt;H$31,J33&gt;J$31,L33&gt;L$31,N33&gt;N$31,P33&gt;P$31,R33&gt;R$31,T33&gt;T$31),"Error","")</f>
        <v/>
      </c>
      <c r="E49" t="s">
        <v>120</v>
      </c>
    </row>
    <row r="50" spans="3:5" hidden="1" x14ac:dyDescent="0.15">
      <c r="C50" s="54" t="s">
        <v>129</v>
      </c>
      <c r="D50" t="str">
        <f>IF(L38&gt;$R$35,"Error","")</f>
        <v/>
      </c>
      <c r="E50" t="s">
        <v>285</v>
      </c>
    </row>
    <row r="51" spans="3:5" hidden="1" x14ac:dyDescent="0.15">
      <c r="C51" s="54" t="s">
        <v>130</v>
      </c>
      <c r="D51" t="str">
        <f>IF(L40&gt;$R$35,"Error","")</f>
        <v/>
      </c>
      <c r="E51" t="s">
        <v>286</v>
      </c>
    </row>
    <row r="52" spans="3:5" hidden="1" x14ac:dyDescent="0.15">
      <c r="C52" s="54" t="s">
        <v>131</v>
      </c>
      <c r="D52" t="str">
        <f>IF(L41&gt;$R$35,"Error","")</f>
        <v/>
      </c>
      <c r="E52" t="s">
        <v>287</v>
      </c>
    </row>
    <row r="53" spans="3:5" hidden="1" x14ac:dyDescent="0.15">
      <c r="C53" s="54" t="s">
        <v>132</v>
      </c>
      <c r="D53" t="str">
        <f>IF(L42+L43&gt;$R$35,"Error","")</f>
        <v/>
      </c>
      <c r="E53" t="s">
        <v>288</v>
      </c>
    </row>
    <row r="54" spans="3:5" hidden="1" x14ac:dyDescent="0.15">
      <c r="C54" s="54" t="s">
        <v>133</v>
      </c>
      <c r="D54" t="str">
        <f>IF(L44&gt;L42+L43,"Error","")</f>
        <v/>
      </c>
      <c r="E54" t="s">
        <v>238</v>
      </c>
    </row>
    <row r="55" spans="3:5" hidden="1" x14ac:dyDescent="0.15">
      <c r="C55" s="54" t="s">
        <v>180</v>
      </c>
      <c r="D55" s="4" t="str">
        <f>IF(AND(F$7="◯",OR(COUNTBLANK(F$8:F$9)&gt;0,COUNTBLANK(F$11:F$15)&gt;0)),"Error","")</f>
        <v/>
      </c>
      <c r="E55" t="s">
        <v>163</v>
      </c>
    </row>
    <row r="56" spans="3:5" hidden="1" x14ac:dyDescent="0.15">
      <c r="C56" s="54" t="s">
        <v>181</v>
      </c>
      <c r="D56" s="4" t="str">
        <f>IF(AND(H$7="◯",OR(COUNTBLANK(H$8:H$9)&gt;0,COUNTBLANK(H$11:H$15)&gt;0)),"Error","")</f>
        <v/>
      </c>
      <c r="E56" t="s">
        <v>164</v>
      </c>
    </row>
    <row r="57" spans="3:5" hidden="1" x14ac:dyDescent="0.15">
      <c r="C57" s="54" t="s">
        <v>182</v>
      </c>
      <c r="D57" s="4" t="str">
        <f>IF(AND(J$7="◯",OR(COUNTBLANK(J$8:J$9)&gt;0,COUNTBLANK(J$11:J$15)&gt;0)),"Error","")</f>
        <v/>
      </c>
      <c r="E57" t="s">
        <v>165</v>
      </c>
    </row>
    <row r="58" spans="3:5" hidden="1" x14ac:dyDescent="0.15">
      <c r="C58" s="54" t="s">
        <v>183</v>
      </c>
      <c r="D58" s="4" t="str">
        <f>IF(AND(L$7="◯",OR(COUNTBLANK(L$8:L$9)&gt;0,COUNTBLANK(L$11:L$15)&gt;0)),"Error","")</f>
        <v/>
      </c>
      <c r="E58" t="s">
        <v>166</v>
      </c>
    </row>
    <row r="59" spans="3:5" hidden="1" x14ac:dyDescent="0.15">
      <c r="C59" s="54" t="s">
        <v>184</v>
      </c>
      <c r="D59" s="4" t="str">
        <f>IF(AND(N$7="◯",OR(COUNTBLANK(N$8:N$9)&gt;0,COUNTBLANK(N$11:N$15)&gt;0)),"Error","")</f>
        <v/>
      </c>
      <c r="E59" t="s">
        <v>167</v>
      </c>
    </row>
    <row r="60" spans="3:5" hidden="1" x14ac:dyDescent="0.15">
      <c r="C60" s="54" t="s">
        <v>185</v>
      </c>
      <c r="D60" s="4" t="str">
        <f>IF(AND(P$7="◯",OR(COUNTBLANK(P$8:P$9)&gt;0,COUNTBLANK(P$11:P$15)&gt;0)),"Error","")</f>
        <v/>
      </c>
      <c r="E60" t="s">
        <v>168</v>
      </c>
    </row>
    <row r="61" spans="3:5" hidden="1" x14ac:dyDescent="0.15">
      <c r="C61" s="54" t="s">
        <v>186</v>
      </c>
      <c r="D61" s="4" t="str">
        <f>IF(AND(R$7="◯",OR(COUNTBLANK(R$8:R$9)&gt;0,COUNTBLANK(R$11:R$15)&gt;0)),"Error","")</f>
        <v/>
      </c>
      <c r="E61" t="s">
        <v>169</v>
      </c>
    </row>
    <row r="62" spans="3:5" hidden="1" x14ac:dyDescent="0.15">
      <c r="C62" s="54" t="s">
        <v>187</v>
      </c>
      <c r="D62" s="4" t="str">
        <f>IF(AND(T$7="◯",OR(COUNTBLANK(T$8:T$9)&gt;0,COUNTBLANK(T$11:T$15)&gt;0)),"Error","")</f>
        <v/>
      </c>
      <c r="E62" t="s">
        <v>170</v>
      </c>
    </row>
    <row r="63" spans="3:5" hidden="1" x14ac:dyDescent="0.15">
      <c r="C63" s="54" t="s">
        <v>188</v>
      </c>
      <c r="D63" s="4" t="str">
        <f>IF(AND(F$7="◯",OR(F$17="",F$20="",F$22="",F$24="",COUNTBLANK(F$26:F$28)&gt;0)),"Error","")</f>
        <v/>
      </c>
      <c r="E63" t="s">
        <v>171</v>
      </c>
    </row>
    <row r="64" spans="3:5" hidden="1" x14ac:dyDescent="0.15">
      <c r="C64" s="54" t="s">
        <v>189</v>
      </c>
      <c r="D64" s="4" t="str">
        <f>IF(AND(H$7="◯",OR(H$17="",H$20="",H$22="",H$24="",COUNTBLANK(H$26:H$28)&gt;0)),"Error","")</f>
        <v/>
      </c>
      <c r="E64" t="s">
        <v>172</v>
      </c>
    </row>
    <row r="65" spans="3:5" hidden="1" x14ac:dyDescent="0.15">
      <c r="C65" s="54" t="s">
        <v>190</v>
      </c>
      <c r="D65" s="4" t="str">
        <f>IF(AND(J$7="◯",OR(J$17="",J$20="",J$22="",J$24="",COUNTBLANK(J$26:J$28)&gt;0)),"Error","")</f>
        <v/>
      </c>
      <c r="E65" t="s">
        <v>173</v>
      </c>
    </row>
    <row r="66" spans="3:5" hidden="1" x14ac:dyDescent="0.15">
      <c r="C66" s="54" t="s">
        <v>191</v>
      </c>
      <c r="D66" s="4" t="str">
        <f>IF(AND(L$7="◯",OR(L$17="",L$20="",L$22="",L$24="",COUNTBLANK(L$26:L$28)&gt;0)),"Error","")</f>
        <v/>
      </c>
      <c r="E66" t="s">
        <v>174</v>
      </c>
    </row>
    <row r="67" spans="3:5" hidden="1" x14ac:dyDescent="0.15">
      <c r="C67" s="54" t="s">
        <v>192</v>
      </c>
      <c r="D67" s="4" t="str">
        <f>IF(AND(N$7="◯",OR(N$17="",N$20="",N$22="",N$24="",COUNTBLANK(N$26:N$28)&gt;0)),"Error","")</f>
        <v/>
      </c>
      <c r="E67" t="s">
        <v>175</v>
      </c>
    </row>
    <row r="68" spans="3:5" hidden="1" x14ac:dyDescent="0.15">
      <c r="C68" s="54" t="s">
        <v>193</v>
      </c>
      <c r="D68" s="4" t="str">
        <f>IF(AND(P$7="◯",OR(P$17="",P$20="",P$22="",P$24="",COUNTBLANK(P$26:P$28)&gt;0)),"Error","")</f>
        <v/>
      </c>
      <c r="E68" t="s">
        <v>176</v>
      </c>
    </row>
    <row r="69" spans="3:5" hidden="1" x14ac:dyDescent="0.15">
      <c r="C69" s="54" t="s">
        <v>194</v>
      </c>
      <c r="D69" s="4" t="str">
        <f>IF(AND(R$7="◯",OR(R$17="",R$20="",R$22="",R$24="",COUNTBLANK(R$26:R$28)&gt;0)),"Error","")</f>
        <v/>
      </c>
      <c r="E69" t="s">
        <v>177</v>
      </c>
    </row>
    <row r="70" spans="3:5" hidden="1" x14ac:dyDescent="0.15">
      <c r="C70" s="54" t="s">
        <v>195</v>
      </c>
      <c r="D70" s="4" t="str">
        <f>IF(AND(T$7="◯",OR(T$20="",T$22="",T$24="",COUNTBLANK(T$26:T$28)&gt;0)),"Error","")</f>
        <v/>
      </c>
      <c r="E70" t="s">
        <v>178</v>
      </c>
    </row>
    <row r="71" spans="3:5" hidden="1" x14ac:dyDescent="0.15">
      <c r="C71" s="54" t="s">
        <v>196</v>
      </c>
      <c r="D71" s="4" t="str">
        <f>IF(AND(F$7="◯",OR(F$31="",F$31=0)),"Error","")</f>
        <v/>
      </c>
      <c r="E71" t="s">
        <v>179</v>
      </c>
    </row>
    <row r="72" spans="3:5" hidden="1" x14ac:dyDescent="0.15">
      <c r="C72" s="54" t="s">
        <v>197</v>
      </c>
      <c r="D72" s="4" t="str">
        <f>IF(AND(H$7="◯",OR(H$31="",H$31=0)),"Error","")</f>
        <v/>
      </c>
      <c r="E72" t="s">
        <v>277</v>
      </c>
    </row>
    <row r="73" spans="3:5" hidden="1" x14ac:dyDescent="0.15">
      <c r="C73" s="54" t="s">
        <v>198</v>
      </c>
      <c r="D73" s="4" t="str">
        <f>IF(AND(J$7="◯",OR(J$31="",J$31=0)),"Error","")</f>
        <v/>
      </c>
      <c r="E73" t="s">
        <v>278</v>
      </c>
    </row>
    <row r="74" spans="3:5" hidden="1" x14ac:dyDescent="0.15">
      <c r="C74" s="54" t="s">
        <v>199</v>
      </c>
      <c r="D74" s="4" t="str">
        <f>IF(AND(L$7="◯",OR(L$31="",L$31=0)),"Error","")</f>
        <v/>
      </c>
      <c r="E74" t="s">
        <v>279</v>
      </c>
    </row>
    <row r="75" spans="3:5" hidden="1" x14ac:dyDescent="0.15">
      <c r="C75" s="54" t="s">
        <v>200</v>
      </c>
      <c r="D75" s="4" t="str">
        <f>IF(AND(N$7="◯",OR(N$31="",N$31=0)),"Error","")</f>
        <v/>
      </c>
      <c r="E75" t="s">
        <v>280</v>
      </c>
    </row>
    <row r="76" spans="3:5" hidden="1" x14ac:dyDescent="0.15">
      <c r="C76" s="54" t="s">
        <v>201</v>
      </c>
      <c r="D76" s="4" t="str">
        <f>IF(AND(P$7="◯",OR(P$31="",P$31=0)),"Error","")</f>
        <v/>
      </c>
      <c r="E76" t="s">
        <v>281</v>
      </c>
    </row>
    <row r="77" spans="3:5" hidden="1" x14ac:dyDescent="0.15">
      <c r="C77" s="54" t="s">
        <v>202</v>
      </c>
      <c r="D77" s="4" t="str">
        <f>IF(AND(R$7="◯",OR(R$31="",R$31=0)),"Error","")</f>
        <v/>
      </c>
      <c r="E77" t="s">
        <v>282</v>
      </c>
    </row>
    <row r="78" spans="3:5" hidden="1" x14ac:dyDescent="0.15">
      <c r="C78" s="54" t="s">
        <v>203</v>
      </c>
      <c r="D78" s="4" t="str">
        <f>IF(AND(T$7="◯",OR(T$31="",T$31=0)),"Error","")</f>
        <v/>
      </c>
      <c r="E78" t="s">
        <v>283</v>
      </c>
    </row>
  </sheetData>
  <sheetProtection algorithmName="SHA-512" hashValue="5qDMQFfjOdfHf/ntlVTenWwBn0L+m4Z5hPDhwgZBXL6u2i6jCZz2WcGEpQzxXqDe8OaiUHLfevgTK4zuqNBTcQ==" saltValue="IuWKMP8QOAagl9xYboHxkA==" spinCount="100000" sheet="1" objects="1" scenarios="1"/>
  <mergeCells count="257">
    <mergeCell ref="B31:C34"/>
    <mergeCell ref="V26:V35"/>
    <mergeCell ref="A45:T45"/>
    <mergeCell ref="A1:R1"/>
    <mergeCell ref="S1:T1"/>
    <mergeCell ref="B3:E3"/>
    <mergeCell ref="F3:T3"/>
    <mergeCell ref="B4:E4"/>
    <mergeCell ref="F4:T4"/>
    <mergeCell ref="V4:V6"/>
    <mergeCell ref="B6:E6"/>
    <mergeCell ref="F6:G6"/>
    <mergeCell ref="H6:I6"/>
    <mergeCell ref="J6:K6"/>
    <mergeCell ref="L6:M6"/>
    <mergeCell ref="N6:O6"/>
    <mergeCell ref="P6:Q6"/>
    <mergeCell ref="R6:S6"/>
    <mergeCell ref="N7:O7"/>
    <mergeCell ref="P7:Q7"/>
    <mergeCell ref="R7:S7"/>
    <mergeCell ref="V7:V9"/>
    <mergeCell ref="B8:E8"/>
    <mergeCell ref="F8:G8"/>
    <mergeCell ref="H8:I8"/>
    <mergeCell ref="J8:K8"/>
    <mergeCell ref="L8:M8"/>
    <mergeCell ref="N8:O8"/>
    <mergeCell ref="B7:E7"/>
    <mergeCell ref="F7:G7"/>
    <mergeCell ref="H7:I7"/>
    <mergeCell ref="J7:K7"/>
    <mergeCell ref="L7:M7"/>
    <mergeCell ref="P8:Q8"/>
    <mergeCell ref="R8:S8"/>
    <mergeCell ref="U8:U15"/>
    <mergeCell ref="B9:E9"/>
    <mergeCell ref="F9:G9"/>
    <mergeCell ref="H9:I9"/>
    <mergeCell ref="J9:K9"/>
    <mergeCell ref="L9:M9"/>
    <mergeCell ref="N9:O9"/>
    <mergeCell ref="P9:Q9"/>
    <mergeCell ref="F12:G12"/>
    <mergeCell ref="H12:I12"/>
    <mergeCell ref="J12:K12"/>
    <mergeCell ref="L12:M12"/>
    <mergeCell ref="R9:S9"/>
    <mergeCell ref="B10:E10"/>
    <mergeCell ref="F10:G10"/>
    <mergeCell ref="H10:I10"/>
    <mergeCell ref="J10:K10"/>
    <mergeCell ref="L10:M10"/>
    <mergeCell ref="N10:O10"/>
    <mergeCell ref="P10:Q10"/>
    <mergeCell ref="R10:S10"/>
    <mergeCell ref="J14:K14"/>
    <mergeCell ref="L14:M14"/>
    <mergeCell ref="V10:V15"/>
    <mergeCell ref="B11:E11"/>
    <mergeCell ref="F11:G11"/>
    <mergeCell ref="H11:I11"/>
    <mergeCell ref="J11:K11"/>
    <mergeCell ref="L11:M11"/>
    <mergeCell ref="N11:O11"/>
    <mergeCell ref="P11:Q11"/>
    <mergeCell ref="R11:S11"/>
    <mergeCell ref="B12:E12"/>
    <mergeCell ref="N12:O12"/>
    <mergeCell ref="P12:Q12"/>
    <mergeCell ref="R12:S12"/>
    <mergeCell ref="B13:E13"/>
    <mergeCell ref="F13:G13"/>
    <mergeCell ref="H13:I13"/>
    <mergeCell ref="J13:K13"/>
    <mergeCell ref="L13:M13"/>
    <mergeCell ref="N13:O13"/>
    <mergeCell ref="P13:Q13"/>
    <mergeCell ref="R13:S13"/>
    <mergeCell ref="B14:E14"/>
    <mergeCell ref="F14:G14"/>
    <mergeCell ref="H14:I14"/>
    <mergeCell ref="N14:O14"/>
    <mergeCell ref="P14:Q14"/>
    <mergeCell ref="R14:S14"/>
    <mergeCell ref="P15:Q15"/>
    <mergeCell ref="R15:S15"/>
    <mergeCell ref="A17:A28"/>
    <mergeCell ref="B17:E17"/>
    <mergeCell ref="F17:G17"/>
    <mergeCell ref="H17:I17"/>
    <mergeCell ref="J17:K17"/>
    <mergeCell ref="L17:M17"/>
    <mergeCell ref="N17:O17"/>
    <mergeCell ref="P17:Q17"/>
    <mergeCell ref="B15:E15"/>
    <mergeCell ref="F15:G15"/>
    <mergeCell ref="H15:I15"/>
    <mergeCell ref="J15:K15"/>
    <mergeCell ref="L15:M15"/>
    <mergeCell ref="N15:O15"/>
    <mergeCell ref="A7:A15"/>
    <mergeCell ref="R17:S17"/>
    <mergeCell ref="L21:M21"/>
    <mergeCell ref="N21:O21"/>
    <mergeCell ref="U17:U28"/>
    <mergeCell ref="V17:V25"/>
    <mergeCell ref="B18:E18"/>
    <mergeCell ref="F18:G18"/>
    <mergeCell ref="H18:I18"/>
    <mergeCell ref="J18:K18"/>
    <mergeCell ref="L18:M18"/>
    <mergeCell ref="N18:O18"/>
    <mergeCell ref="P18:Q18"/>
    <mergeCell ref="R18:S18"/>
    <mergeCell ref="B19:E19"/>
    <mergeCell ref="F19:G19"/>
    <mergeCell ref="H19:I19"/>
    <mergeCell ref="J19:K19"/>
    <mergeCell ref="L19:M19"/>
    <mergeCell ref="N19:O19"/>
    <mergeCell ref="P19:Q19"/>
    <mergeCell ref="R19:S19"/>
    <mergeCell ref="P20:Q20"/>
    <mergeCell ref="R20:S20"/>
    <mergeCell ref="B21:E21"/>
    <mergeCell ref="F21:G21"/>
    <mergeCell ref="H21:I21"/>
    <mergeCell ref="J21:K21"/>
    <mergeCell ref="R21:S21"/>
    <mergeCell ref="B20:E20"/>
    <mergeCell ref="F20:G20"/>
    <mergeCell ref="H20:I20"/>
    <mergeCell ref="J20:K20"/>
    <mergeCell ref="L20:M20"/>
    <mergeCell ref="N20:O20"/>
    <mergeCell ref="P22:Q22"/>
    <mergeCell ref="R22:S22"/>
    <mergeCell ref="P21:Q21"/>
    <mergeCell ref="B23:E23"/>
    <mergeCell ref="F23:G23"/>
    <mergeCell ref="H23:I23"/>
    <mergeCell ref="J23:K23"/>
    <mergeCell ref="L23:M23"/>
    <mergeCell ref="N23:O23"/>
    <mergeCell ref="P23:Q23"/>
    <mergeCell ref="R23:S23"/>
    <mergeCell ref="B22:E22"/>
    <mergeCell ref="F22:G22"/>
    <mergeCell ref="H22:I22"/>
    <mergeCell ref="J22:K22"/>
    <mergeCell ref="L22:M22"/>
    <mergeCell ref="N22:O22"/>
    <mergeCell ref="P24:Q24"/>
    <mergeCell ref="R24:S24"/>
    <mergeCell ref="B25:E25"/>
    <mergeCell ref="F25:G25"/>
    <mergeCell ref="H25:I25"/>
    <mergeCell ref="J25:K25"/>
    <mergeCell ref="L25:M25"/>
    <mergeCell ref="N25:O25"/>
    <mergeCell ref="P25:Q25"/>
    <mergeCell ref="R25:S25"/>
    <mergeCell ref="B24:E24"/>
    <mergeCell ref="F24:G24"/>
    <mergeCell ref="H24:I24"/>
    <mergeCell ref="J24:K24"/>
    <mergeCell ref="L24:M24"/>
    <mergeCell ref="N24:O24"/>
    <mergeCell ref="P26:Q26"/>
    <mergeCell ref="R26:S26"/>
    <mergeCell ref="B27:E27"/>
    <mergeCell ref="F27:G27"/>
    <mergeCell ref="H27:I27"/>
    <mergeCell ref="J27:K27"/>
    <mergeCell ref="L27:M27"/>
    <mergeCell ref="N27:O27"/>
    <mergeCell ref="P27:Q27"/>
    <mergeCell ref="B26:E26"/>
    <mergeCell ref="F26:G26"/>
    <mergeCell ref="H26:I26"/>
    <mergeCell ref="J26:K26"/>
    <mergeCell ref="L26:M26"/>
    <mergeCell ref="N26:O26"/>
    <mergeCell ref="R27:S27"/>
    <mergeCell ref="B28:E28"/>
    <mergeCell ref="F28:G28"/>
    <mergeCell ref="H28:I28"/>
    <mergeCell ref="J28:K28"/>
    <mergeCell ref="L28:M28"/>
    <mergeCell ref="N28:O28"/>
    <mergeCell ref="P28:Q28"/>
    <mergeCell ref="R28:S28"/>
    <mergeCell ref="N30:O30"/>
    <mergeCell ref="P30:Q30"/>
    <mergeCell ref="R30:S30"/>
    <mergeCell ref="U31:U33"/>
    <mergeCell ref="D32:E32"/>
    <mergeCell ref="F32:G32"/>
    <mergeCell ref="H32:I32"/>
    <mergeCell ref="J32:K32"/>
    <mergeCell ref="L32:M32"/>
    <mergeCell ref="N32:O32"/>
    <mergeCell ref="P32:Q32"/>
    <mergeCell ref="R32:S32"/>
    <mergeCell ref="D33:E33"/>
    <mergeCell ref="F33:G33"/>
    <mergeCell ref="H33:I33"/>
    <mergeCell ref="J33:K33"/>
    <mergeCell ref="L33:M33"/>
    <mergeCell ref="N33:O33"/>
    <mergeCell ref="P33:Q33"/>
    <mergeCell ref="R33:S33"/>
    <mergeCell ref="D31:E31"/>
    <mergeCell ref="F31:G31"/>
    <mergeCell ref="H31:I31"/>
    <mergeCell ref="J31:K31"/>
    <mergeCell ref="L31:M31"/>
    <mergeCell ref="N31:O31"/>
    <mergeCell ref="N35:Q35"/>
    <mergeCell ref="R35:T35"/>
    <mergeCell ref="A37:A44"/>
    <mergeCell ref="B37:K37"/>
    <mergeCell ref="L37:O37"/>
    <mergeCell ref="E40:K40"/>
    <mergeCell ref="L40:O40"/>
    <mergeCell ref="E41:K41"/>
    <mergeCell ref="A30:A35"/>
    <mergeCell ref="B35:E35"/>
    <mergeCell ref="F35:I35"/>
    <mergeCell ref="J35:M35"/>
    <mergeCell ref="B38:D39"/>
    <mergeCell ref="E38:K38"/>
    <mergeCell ref="L38:O38"/>
    <mergeCell ref="P31:Q31"/>
    <mergeCell ref="R31:S31"/>
    <mergeCell ref="B30:E30"/>
    <mergeCell ref="F30:G30"/>
    <mergeCell ref="H30:I30"/>
    <mergeCell ref="J30:K30"/>
    <mergeCell ref="L30:M30"/>
    <mergeCell ref="P38:T44"/>
    <mergeCell ref="D34:T34"/>
    <mergeCell ref="U38:U44"/>
    <mergeCell ref="E39:K39"/>
    <mergeCell ref="L39:O39"/>
    <mergeCell ref="B40:D44"/>
    <mergeCell ref="V46:V48"/>
    <mergeCell ref="L41:O41"/>
    <mergeCell ref="L42:O42"/>
    <mergeCell ref="L44:O44"/>
    <mergeCell ref="V37:V44"/>
    <mergeCell ref="E42:H44"/>
    <mergeCell ref="I42:K42"/>
    <mergeCell ref="I43:K43"/>
    <mergeCell ref="L43:O43"/>
    <mergeCell ref="I44:K44"/>
  </mergeCells>
  <phoneticPr fontId="1"/>
  <conditionalFormatting sqref="A45:T45">
    <cfRule type="notContainsBlanks" dxfId="3" priority="1">
      <formula>LEN(TRIM(A45))&gt;0</formula>
    </cfRule>
  </conditionalFormatting>
  <conditionalFormatting sqref="F8:G15">
    <cfRule type="expression" dxfId="2" priority="12">
      <formula>$F$7="-"</formula>
    </cfRule>
  </conditionalFormatting>
  <conditionalFormatting sqref="F17:T28">
    <cfRule type="expression" dxfId="1" priority="2">
      <formula>F$7="-"</formula>
    </cfRule>
  </conditionalFormatting>
  <conditionalFormatting sqref="H8:T15">
    <cfRule type="expression" dxfId="0" priority="11">
      <formula>H$7="-"</formula>
    </cfRule>
  </conditionalFormatting>
  <dataValidations count="5">
    <dataValidation type="list" allowBlank="1" showInputMessage="1" showErrorMessage="1" sqref="F21:T21 F23:T23 F18:S19" xr:uid="{00000000-0002-0000-0300-000000000000}">
      <formula1>INDIRECT(F17)</formula1>
    </dataValidation>
    <dataValidation type="list" allowBlank="1" showInputMessage="1" showErrorMessage="1" sqref="F17:S17" xr:uid="{00000000-0002-0000-0300-000001000000}">
      <formula1>暖房方式</formula1>
    </dataValidation>
    <dataValidation type="list" allowBlank="1" showInputMessage="1" showErrorMessage="1" sqref="F20:T20" xr:uid="{00000000-0002-0000-0300-000002000000}">
      <formula1>冷房方式</formula1>
    </dataValidation>
    <dataValidation type="list" allowBlank="1" showInputMessage="1" showErrorMessage="1" sqref="F22:T22" xr:uid="{00000000-0002-0000-0300-000003000000}">
      <formula1>換気方式</formula1>
    </dataValidation>
    <dataValidation type="list" allowBlank="1" showInputMessage="1" showErrorMessage="1" sqref="F24:T24" xr:uid="{00000000-0002-0000-0300-000004000000}">
      <formula1>給湯熱源</formula1>
    </dataValidation>
  </dataValidations>
  <pageMargins left="0.23622047244094491" right="0.19685039370078741" top="0.62992125984251968" bottom="0.62992125984251968" header="0.31496062992125984" footer="0.31496062992125984"/>
  <pageSetup paperSize="9" scale="96" orientation="portrait" verticalDpi="1200" r:id="rId1"/>
  <headerFooter>
    <oddHeader>&amp;R&amp;"メイリオ,レギュラー"&amp;10&amp;K00B050HOUSE OF THE YEAR IN ENERGY 2023</oddHeader>
    <oddFooter>&amp;C&amp;"メイリオ,レギュラー"&amp;9資料①&amp;A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7"/>
  <sheetViews>
    <sheetView workbookViewId="0">
      <selection activeCell="Q2" sqref="Q2"/>
    </sheetView>
  </sheetViews>
  <sheetFormatPr defaultRowHeight="13.5" x14ac:dyDescent="0.15"/>
  <cols>
    <col min="1" max="1" width="15.75" customWidth="1"/>
    <col min="2" max="2" width="14.5" customWidth="1"/>
    <col min="7" max="12" width="12.25" customWidth="1"/>
  </cols>
  <sheetData>
    <row r="1" spans="1:22" x14ac:dyDescent="0.15">
      <c r="A1" t="s">
        <v>24</v>
      </c>
      <c r="D1" t="s">
        <v>37</v>
      </c>
      <c r="M1" t="s">
        <v>25</v>
      </c>
      <c r="P1" t="s">
        <v>32</v>
      </c>
      <c r="Q1" t="s">
        <v>44</v>
      </c>
    </row>
    <row r="2" spans="1:22" x14ac:dyDescent="0.15">
      <c r="A2" s="6" t="s">
        <v>26</v>
      </c>
      <c r="B2" s="7" t="s">
        <v>27</v>
      </c>
      <c r="C2" s="8" t="s">
        <v>28</v>
      </c>
      <c r="D2" t="s">
        <v>14</v>
      </c>
      <c r="E2" s="9" t="s">
        <v>15</v>
      </c>
      <c r="F2" s="9" t="s">
        <v>16</v>
      </c>
      <c r="G2" s="9" t="s">
        <v>17</v>
      </c>
      <c r="H2" s="9" t="s">
        <v>18</v>
      </c>
      <c r="I2" s="9" t="s">
        <v>19</v>
      </c>
      <c r="J2" s="9" t="s">
        <v>23</v>
      </c>
      <c r="K2" s="9" t="s">
        <v>20</v>
      </c>
      <c r="L2" s="11" t="s">
        <v>21</v>
      </c>
      <c r="M2" s="6" t="s">
        <v>29</v>
      </c>
      <c r="N2" s="7" t="s">
        <v>30</v>
      </c>
      <c r="O2" s="7" t="s">
        <v>31</v>
      </c>
      <c r="P2" s="14" t="s">
        <v>33</v>
      </c>
      <c r="Q2" t="s">
        <v>40</v>
      </c>
      <c r="S2" s="14" t="s">
        <v>33</v>
      </c>
      <c r="T2" s="15" t="s">
        <v>34</v>
      </c>
      <c r="U2" s="15" t="s">
        <v>35</v>
      </c>
      <c r="V2" s="16" t="s">
        <v>36</v>
      </c>
    </row>
    <row r="3" spans="1:22" x14ac:dyDescent="0.15">
      <c r="A3" s="9" t="s">
        <v>15</v>
      </c>
      <c r="B3" t="s">
        <v>14</v>
      </c>
      <c r="C3" s="10"/>
      <c r="G3" t="s">
        <v>40</v>
      </c>
      <c r="H3" t="s">
        <v>40</v>
      </c>
      <c r="I3" t="s">
        <v>40</v>
      </c>
      <c r="J3" t="s">
        <v>40</v>
      </c>
      <c r="K3" t="s">
        <v>40</v>
      </c>
      <c r="M3" s="11" t="s">
        <v>15</v>
      </c>
      <c r="N3" s="12" t="s">
        <v>14</v>
      </c>
      <c r="O3" s="12"/>
      <c r="P3" s="15" t="s">
        <v>34</v>
      </c>
      <c r="Q3" t="s">
        <v>41</v>
      </c>
      <c r="S3" t="s">
        <v>84</v>
      </c>
      <c r="T3" t="s">
        <v>84</v>
      </c>
      <c r="U3" t="s">
        <v>84</v>
      </c>
      <c r="V3" t="s">
        <v>84</v>
      </c>
    </row>
    <row r="4" spans="1:22" x14ac:dyDescent="0.15">
      <c r="A4" s="9" t="s">
        <v>16</v>
      </c>
      <c r="C4" s="10"/>
      <c r="G4" t="s">
        <v>41</v>
      </c>
      <c r="H4" t="s">
        <v>41</v>
      </c>
      <c r="I4" t="s">
        <v>41</v>
      </c>
      <c r="J4" t="s">
        <v>41</v>
      </c>
      <c r="K4" t="s">
        <v>41</v>
      </c>
      <c r="M4" t="s">
        <v>86</v>
      </c>
      <c r="P4" s="15" t="s">
        <v>35</v>
      </c>
      <c r="Q4" t="s">
        <v>38</v>
      </c>
      <c r="S4" t="s">
        <v>85</v>
      </c>
      <c r="U4" t="s">
        <v>85</v>
      </c>
    </row>
    <row r="5" spans="1:22" x14ac:dyDescent="0.15">
      <c r="A5" s="9" t="s">
        <v>23</v>
      </c>
      <c r="C5" s="10"/>
      <c r="G5" t="s">
        <v>38</v>
      </c>
      <c r="H5" t="s">
        <v>38</v>
      </c>
      <c r="I5" t="s">
        <v>38</v>
      </c>
      <c r="J5" t="s">
        <v>38</v>
      </c>
      <c r="K5" t="s">
        <v>38</v>
      </c>
      <c r="P5" s="16" t="s">
        <v>36</v>
      </c>
      <c r="Q5" t="s">
        <v>39</v>
      </c>
    </row>
    <row r="6" spans="1:22" x14ac:dyDescent="0.15">
      <c r="A6" s="9" t="s">
        <v>18</v>
      </c>
      <c r="C6" s="10"/>
      <c r="G6" t="s">
        <v>39</v>
      </c>
      <c r="H6" t="s">
        <v>39</v>
      </c>
      <c r="I6" t="s">
        <v>39</v>
      </c>
      <c r="J6" t="s">
        <v>39</v>
      </c>
      <c r="K6" t="s">
        <v>39</v>
      </c>
      <c r="Q6" t="s">
        <v>42</v>
      </c>
    </row>
    <row r="7" spans="1:22" x14ac:dyDescent="0.15">
      <c r="A7" s="9" t="s">
        <v>17</v>
      </c>
      <c r="C7" s="10"/>
      <c r="G7" t="s">
        <v>42</v>
      </c>
      <c r="H7" t="s">
        <v>42</v>
      </c>
      <c r="I7" t="s">
        <v>42</v>
      </c>
      <c r="J7" t="s">
        <v>42</v>
      </c>
      <c r="K7" t="s">
        <v>42</v>
      </c>
      <c r="Q7" t="s">
        <v>210</v>
      </c>
    </row>
    <row r="8" spans="1:22" x14ac:dyDescent="0.15">
      <c r="A8" s="9" t="s">
        <v>19</v>
      </c>
      <c r="C8" s="10"/>
      <c r="G8" t="s">
        <v>204</v>
      </c>
      <c r="H8" t="s">
        <v>204</v>
      </c>
      <c r="I8" t="s">
        <v>204</v>
      </c>
      <c r="J8" t="s">
        <v>204</v>
      </c>
      <c r="K8" t="s">
        <v>204</v>
      </c>
      <c r="Q8" t="s">
        <v>43</v>
      </c>
    </row>
    <row r="9" spans="1:22" x14ac:dyDescent="0.15">
      <c r="A9" s="9" t="s">
        <v>20</v>
      </c>
      <c r="C9" s="10"/>
      <c r="G9" t="s">
        <v>209</v>
      </c>
      <c r="H9" t="s">
        <v>209</v>
      </c>
      <c r="I9" t="s">
        <v>209</v>
      </c>
      <c r="J9" t="s">
        <v>209</v>
      </c>
      <c r="K9" t="s">
        <v>209</v>
      </c>
      <c r="Q9" t="s">
        <v>20</v>
      </c>
    </row>
    <row r="10" spans="1:22" x14ac:dyDescent="0.15">
      <c r="A10" s="11" t="s">
        <v>21</v>
      </c>
      <c r="B10" s="12"/>
      <c r="C10" s="13"/>
      <c r="G10" t="s">
        <v>43</v>
      </c>
      <c r="H10" t="s">
        <v>43</v>
      </c>
      <c r="I10" t="s">
        <v>43</v>
      </c>
      <c r="J10" t="s">
        <v>43</v>
      </c>
      <c r="K10" t="s">
        <v>43</v>
      </c>
    </row>
    <row r="11" spans="1:22" x14ac:dyDescent="0.15">
      <c r="G11" t="s">
        <v>20</v>
      </c>
      <c r="H11" t="s">
        <v>20</v>
      </c>
      <c r="I11" t="s">
        <v>20</v>
      </c>
      <c r="J11" t="s">
        <v>20</v>
      </c>
      <c r="K11" t="s">
        <v>20</v>
      </c>
    </row>
    <row r="15" spans="1:22" x14ac:dyDescent="0.15">
      <c r="A15" s="9"/>
    </row>
    <row r="16" spans="1:22" x14ac:dyDescent="0.15">
      <c r="A16" s="9"/>
    </row>
    <row r="17" spans="1:1" x14ac:dyDescent="0.15">
      <c r="A17" s="9"/>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2:C37"/>
  <sheetViews>
    <sheetView workbookViewId="0">
      <selection activeCell="I27" sqref="I27"/>
    </sheetView>
  </sheetViews>
  <sheetFormatPr defaultRowHeight="13.5" x14ac:dyDescent="0.15"/>
  <sheetData>
    <row r="12" spans="1:3" x14ac:dyDescent="0.15">
      <c r="A12" s="54" t="s">
        <v>126</v>
      </c>
      <c r="B12" t="str">
        <f>IF(AND(シリーズ1概要!R35&gt;0,シリーズ1概要!J35&lt;3),"Error","")</f>
        <v/>
      </c>
      <c r="C12" t="s">
        <v>118</v>
      </c>
    </row>
    <row r="13" spans="1:3" x14ac:dyDescent="0.15">
      <c r="A13" s="54" t="s">
        <v>127</v>
      </c>
      <c r="B13" t="str">
        <f>IF(OR(シリーズ1概要!F31&lt;シリーズ1概要!F32,シリーズ1概要!H31&lt;シリーズ1概要!H32,シリーズ1概要!J31&lt;シリーズ1概要!J32,シリーズ1概要!L31&lt;シリーズ1概要!L32,シリーズ1概要!N31&lt;シリーズ1概要!N32,シリーズ1概要!O31&lt;シリーズ1概要!O32,シリーズ1概要!Q31&lt;シリーズ1概要!Q32,シリーズ1概要!T31&lt;シリーズ1概要!T32),"Error","")</f>
        <v/>
      </c>
      <c r="C13" t="s">
        <v>119</v>
      </c>
    </row>
    <row r="14" spans="1:3" x14ac:dyDescent="0.15">
      <c r="A14" s="54" t="s">
        <v>128</v>
      </c>
      <c r="B14" t="str">
        <f>IF(OR(シリーズ1概要!F31&lt;シリーズ1概要!F33,シリーズ1概要!H31&lt;シリーズ1概要!H33,シリーズ1概要!J31&lt;シリーズ1概要!J33,シリーズ1概要!L31&lt;シリーズ1概要!L33,シリーズ1概要!N31&lt;シリーズ1概要!N33,シリーズ1概要!O31&lt;シリーズ1概要!O33,シリーズ1概要!Q31&lt;シリーズ1概要!Q33,シリーズ1概要!T31&lt;シリーズ1概要!T33),"Error","")</f>
        <v/>
      </c>
      <c r="C14" t="s">
        <v>120</v>
      </c>
    </row>
    <row r="15" spans="1:3" x14ac:dyDescent="0.15">
      <c r="A15" s="54" t="s">
        <v>129</v>
      </c>
      <c r="B15" t="str">
        <f>IF(シリーズ1概要!L38&gt;シリーズ1概要!$R$35,"Error","")</f>
        <v/>
      </c>
      <c r="C15" t="s">
        <v>121</v>
      </c>
    </row>
    <row r="16" spans="1:3" x14ac:dyDescent="0.15">
      <c r="A16" s="54" t="s">
        <v>130</v>
      </c>
      <c r="B16" t="str">
        <f>IF(シリーズ1概要!L40&gt;シリーズ1概要!$R$35,"Error","")</f>
        <v/>
      </c>
      <c r="C16" t="s">
        <v>122</v>
      </c>
    </row>
    <row r="17" spans="1:3" x14ac:dyDescent="0.15">
      <c r="A17" s="54" t="s">
        <v>131</v>
      </c>
      <c r="B17" t="str">
        <f>IF(シリーズ1概要!L41&gt;シリーズ1概要!$R$35,"Error","")</f>
        <v/>
      </c>
      <c r="C17" t="s">
        <v>123</v>
      </c>
    </row>
    <row r="18" spans="1:3" x14ac:dyDescent="0.15">
      <c r="A18" s="54" t="s">
        <v>132</v>
      </c>
      <c r="B18" t="str">
        <f>IF(シリーズ1概要!L42&gt;シリーズ1概要!$R$35,"Error","")</f>
        <v/>
      </c>
      <c r="C18" t="s">
        <v>124</v>
      </c>
    </row>
    <row r="19" spans="1:3" x14ac:dyDescent="0.15">
      <c r="A19" s="54" t="s">
        <v>133</v>
      </c>
      <c r="B19" t="str">
        <f>IF(シリーズ1概要!L44&gt;シリーズ1概要!L42,"Error","")</f>
        <v/>
      </c>
      <c r="C19" t="s">
        <v>125</v>
      </c>
    </row>
    <row r="21" spans="1:3" x14ac:dyDescent="0.15">
      <c r="A21" s="54" t="s">
        <v>134</v>
      </c>
      <c r="B21" t="str">
        <f>IF(AND(シリーズ2概要!R45&gt;0,シリーズ2概要!J45&lt;3),"Error","")</f>
        <v/>
      </c>
      <c r="C21" t="s">
        <v>142</v>
      </c>
    </row>
    <row r="22" spans="1:3" x14ac:dyDescent="0.15">
      <c r="A22" s="54" t="s">
        <v>135</v>
      </c>
      <c r="B22" t="str">
        <f>IF(OR(シリーズ2概要!F41&lt;シリーズ2概要!F42,シリーズ2概要!H41&lt;シリーズ2概要!H42,シリーズ2概要!J41&lt;シリーズ2概要!J42,シリーズ2概要!L41&lt;シリーズ2概要!L42,シリーズ2概要!N41&lt;シリーズ2概要!N42,シリーズ2概要!O41&lt;シリーズ2概要!O42,シリーズ2概要!Q41&lt;シリーズ2概要!Q42,シリーズ2概要!T41&lt;シリーズ2概要!T42),"Error","")</f>
        <v/>
      </c>
      <c r="C22" t="s">
        <v>119</v>
      </c>
    </row>
    <row r="23" spans="1:3" x14ac:dyDescent="0.15">
      <c r="A23" s="54" t="s">
        <v>136</v>
      </c>
      <c r="B23" t="str">
        <f>IF(OR(シリーズ2概要!F41&lt;シリーズ2概要!F44,シリーズ2概要!H41&lt;シリーズ2概要!H44,シリーズ2概要!J41&lt;シリーズ2概要!J44,シリーズ2概要!L41&lt;シリーズ2概要!L44,シリーズ2概要!N41&lt;シリーズ2概要!N44,シリーズ2概要!O41&lt;シリーズ2概要!O44,シリーズ2概要!Q41&lt;シリーズ2概要!Q44,シリーズ2概要!T41&lt;シリーズ2概要!T44),"Error","")</f>
        <v/>
      </c>
      <c r="C23" t="s">
        <v>120</v>
      </c>
    </row>
    <row r="24" spans="1:3" x14ac:dyDescent="0.15">
      <c r="A24" s="54" t="s">
        <v>137</v>
      </c>
      <c r="B24" t="str">
        <f>IF(シリーズ2概要!L48&gt;シリーズ2概要!$R$35,"Error","")</f>
        <v/>
      </c>
      <c r="C24" t="s">
        <v>143</v>
      </c>
    </row>
    <row r="25" spans="1:3" x14ac:dyDescent="0.15">
      <c r="A25" s="54" t="s">
        <v>138</v>
      </c>
      <c r="B25" t="str">
        <f>IF(シリーズ2概要!L50&gt;シリーズ2概要!$R$35,"Error","")</f>
        <v/>
      </c>
      <c r="C25" t="s">
        <v>144</v>
      </c>
    </row>
    <row r="26" spans="1:3" x14ac:dyDescent="0.15">
      <c r="A26" s="54" t="s">
        <v>139</v>
      </c>
      <c r="B26" t="str">
        <f>IF(シリーズ2概要!L51&gt;シリーズ2概要!$R$35,"Error","")</f>
        <v/>
      </c>
      <c r="C26" t="s">
        <v>145</v>
      </c>
    </row>
    <row r="27" spans="1:3" x14ac:dyDescent="0.15">
      <c r="A27" s="54" t="s">
        <v>140</v>
      </c>
      <c r="B27" t="str">
        <f>IF(シリーズ2概要!L52&gt;シリーズ2概要!$R$35,"Error","")</f>
        <v/>
      </c>
      <c r="C27" t="s">
        <v>146</v>
      </c>
    </row>
    <row r="28" spans="1:3" x14ac:dyDescent="0.15">
      <c r="A28" s="54" t="s">
        <v>141</v>
      </c>
      <c r="B28" t="str">
        <f>IF(シリーズ2概要!L53&gt;シリーズ2概要!L52,"Error","")</f>
        <v/>
      </c>
      <c r="C28" t="s">
        <v>125</v>
      </c>
    </row>
    <row r="30" spans="1:3" x14ac:dyDescent="0.15">
      <c r="A30" s="54" t="s">
        <v>147</v>
      </c>
      <c r="B30" t="str">
        <f>IF(AND(シリーズ3概要!R54&gt;0,シリーズ3概要!J54&lt;3),"Error","")</f>
        <v/>
      </c>
      <c r="C30" t="s">
        <v>155</v>
      </c>
    </row>
    <row r="31" spans="1:3" x14ac:dyDescent="0.15">
      <c r="A31" s="54" t="s">
        <v>148</v>
      </c>
      <c r="B31" t="str">
        <f>IF(OR(シリーズ3概要!F51&lt;シリーズ3概要!F52,シリーズ3概要!H51&lt;シリーズ3概要!H52,シリーズ3概要!J51&lt;シリーズ3概要!J52,シリーズ3概要!L51&lt;シリーズ3概要!L52,シリーズ3概要!N51&lt;シリーズ3概要!N52,シリーズ3概要!O51&lt;シリーズ3概要!O52,シリーズ3概要!Q51&lt;シリーズ3概要!Q52,シリーズ3概要!T51&lt;シリーズ3概要!T52),"Error","")</f>
        <v/>
      </c>
      <c r="C31" t="s">
        <v>119</v>
      </c>
    </row>
    <row r="32" spans="1:3" x14ac:dyDescent="0.15">
      <c r="A32" s="54" t="s">
        <v>149</v>
      </c>
      <c r="B32" t="str">
        <f>IF(OR(シリーズ3概要!F51&lt;シリーズ3概要!F53,シリーズ3概要!H51&lt;シリーズ3概要!H53,シリーズ3概要!J51&lt;シリーズ3概要!J53,シリーズ3概要!L51&lt;シリーズ3概要!L53,シリーズ3概要!N51&lt;シリーズ3概要!N53,シリーズ3概要!O51&lt;シリーズ3概要!O53,シリーズ3概要!Q51&lt;シリーズ3概要!Q53,シリーズ3概要!T51&lt;シリーズ3概要!T53),"Error","")</f>
        <v/>
      </c>
      <c r="C32" t="s">
        <v>120</v>
      </c>
    </row>
    <row r="33" spans="1:3" x14ac:dyDescent="0.15">
      <c r="A33" s="54" t="s">
        <v>150</v>
      </c>
      <c r="B33" t="str">
        <f>IF(シリーズ3概要!L57&gt;シリーズ3概要!$R$35,"Error","")</f>
        <v/>
      </c>
      <c r="C33" t="s">
        <v>156</v>
      </c>
    </row>
    <row r="34" spans="1:3" x14ac:dyDescent="0.15">
      <c r="A34" s="54" t="s">
        <v>151</v>
      </c>
      <c r="B34" t="str">
        <f>IF(シリーズ3概要!L59&gt;シリーズ3概要!$R$35,"Error","")</f>
        <v/>
      </c>
      <c r="C34" t="s">
        <v>157</v>
      </c>
    </row>
    <row r="35" spans="1:3" x14ac:dyDescent="0.15">
      <c r="A35" s="54" t="s">
        <v>152</v>
      </c>
      <c r="B35" t="str">
        <f>IF(シリーズ3概要!L60&gt;シリーズ3概要!$R$35,"Error","")</f>
        <v/>
      </c>
      <c r="C35" t="s">
        <v>158</v>
      </c>
    </row>
    <row r="36" spans="1:3" x14ac:dyDescent="0.15">
      <c r="A36" s="54" t="s">
        <v>153</v>
      </c>
      <c r="B36" t="str">
        <f>IF(シリーズ3概要!L61&gt;シリーズ3概要!$R$35,"Error","")</f>
        <v/>
      </c>
      <c r="C36" t="s">
        <v>159</v>
      </c>
    </row>
    <row r="37" spans="1:3" x14ac:dyDescent="0.15">
      <c r="A37" s="54" t="s">
        <v>154</v>
      </c>
      <c r="B37" t="str">
        <f>IF(シリーズ3概要!L62&gt;シリーズ3概要!L61,"Error","")</f>
        <v/>
      </c>
      <c r="C37" t="s">
        <v>125</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29</vt:i4>
      </vt:variant>
    </vt:vector>
  </HeadingPairs>
  <TitlesOfParts>
    <vt:vector size="35" baseType="lpstr">
      <vt:lpstr>基本情報</vt:lpstr>
      <vt:lpstr>シリーズ1概要</vt:lpstr>
      <vt:lpstr>シリーズ2概要</vt:lpstr>
      <vt:lpstr>シリーズ3概要</vt:lpstr>
      <vt:lpstr>List</vt:lpstr>
      <vt:lpstr>Check</vt:lpstr>
      <vt:lpstr>FF暖房機</vt:lpstr>
      <vt:lpstr>シリーズ1概要!Print_Area</vt:lpstr>
      <vt:lpstr>シリーズ2概要!Print_Area</vt:lpstr>
      <vt:lpstr>シリーズ3概要!Print_Area</vt:lpstr>
      <vt:lpstr>基本情報!Print_Area</vt:lpstr>
      <vt:lpstr>エアコン付温水床暖房</vt:lpstr>
      <vt:lpstr>その他</vt:lpstr>
      <vt:lpstr>ダクト式セントラル空調機</vt:lpstr>
      <vt:lpstr>ダクト式第一種</vt:lpstr>
      <vt:lpstr>ダクト式第二・三種</vt:lpstr>
      <vt:lpstr>パネルラジエータ―</vt:lpstr>
      <vt:lpstr>ファンコンベクタ―</vt:lpstr>
      <vt:lpstr>ルームエアコン</vt:lpstr>
      <vt:lpstr>温水床暖房</vt:lpstr>
      <vt:lpstr>温水熱源</vt:lpstr>
      <vt:lpstr>換気方式</vt:lpstr>
      <vt:lpstr>換気方式2</vt:lpstr>
      <vt:lpstr>給湯熱源</vt:lpstr>
      <vt:lpstr>居室のみ暖房</vt:lpstr>
      <vt:lpstr>居室のみ冷房</vt:lpstr>
      <vt:lpstr>住戸全体暖房</vt:lpstr>
      <vt:lpstr>住戸全体冷房</vt:lpstr>
      <vt:lpstr>設置しない</vt:lpstr>
      <vt:lpstr>暖房設置しない</vt:lpstr>
      <vt:lpstr>暖房方式</vt:lpstr>
      <vt:lpstr>壁付け式第一種</vt:lpstr>
      <vt:lpstr>壁付け式第二・三種</vt:lpstr>
      <vt:lpstr>冷房設置しない</vt:lpstr>
      <vt:lpstr>冷房方式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一般財団法人　日本地域開発センター</dc:creator>
  <cp:lastModifiedBy>miyajima</cp:lastModifiedBy>
  <cp:lastPrinted>2018-08-14T07:18:07Z</cp:lastPrinted>
  <dcterms:created xsi:type="dcterms:W3CDTF">2016-07-05T05:03:21Z</dcterms:created>
  <dcterms:modified xsi:type="dcterms:W3CDTF">2023-08-28T01:33:31Z</dcterms:modified>
</cp:coreProperties>
</file>